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defaultThemeVersion="124226"/>
  <mc:AlternateContent xmlns:mc="http://schemas.openxmlformats.org/markup-compatibility/2006">
    <mc:Choice Requires="x15">
      <x15ac:absPath xmlns:x15ac="http://schemas.microsoft.com/office/spreadsheetml/2010/11/ac" url="S:\Marées Archives\VM\VM 2018\VM 2018 06 22\"/>
    </mc:Choice>
  </mc:AlternateContent>
  <xr:revisionPtr revIDLastSave="0" documentId="13_ncr:1_{374F4FCD-EEFC-449E-A1F0-7693968FA2D3}" xr6:coauthVersionLast="32" xr6:coauthVersionMax="32" xr10:uidLastSave="{00000000-0000-0000-0000-000000000000}"/>
  <bookViews>
    <workbookView xWindow="96" yWindow="48" windowWidth="7320" windowHeight="8016" activeTab="1" xr2:uid="{00000000-000D-0000-FFFF-FFFF00000000}"/>
  </bookViews>
  <sheets>
    <sheet name="1.Marée" sheetId="26" r:id="rId1"/>
    <sheet name="2.Log Book" sheetId="24" r:id="rId2"/>
  </sheets>
  <definedNames>
    <definedName name="Action_DCP">'1.Marée'!$AD$2:$AD$7</definedName>
    <definedName name="coche">'1.Marée'!$AA$2:$AA$3</definedName>
    <definedName name="Date_arrivée">'1.Marée'!$F$19</definedName>
    <definedName name="Date_départ">'1.Marée'!$F$14</definedName>
    <definedName name="Heure_arrivée">'1.Marée'!$F$20</definedName>
    <definedName name="Heure_départ">'1.Marée'!$F$15</definedName>
    <definedName name="_xlnm.Print_Titles" localSheetId="1">'2.Log Book'!$1:$22</definedName>
    <definedName name="Liste_ZEE">'1.Marée'!$AE$2:$AE$42</definedName>
    <definedName name="Loch_arrivée">'1.Marée'!$F$21</definedName>
    <definedName name="Loch_départ">'1.Marée'!$F$16</definedName>
    <definedName name="Nr_Marée">'1.Marée'!$D$11</definedName>
    <definedName name="nul">'2.Log Book'!$AT$21</definedName>
    <definedName name="Patron">'1.Marée'!$D$10</definedName>
    <definedName name="PORT_arrivée">'1.Marée'!$F$18</definedName>
    <definedName name="PORT_DEPART">'1.Marée'!$F$13</definedName>
    <definedName name="portant">'2.Log Book'!$AS$21</definedName>
    <definedName name="Type_bouées">'1.Marée'!$AC$2:$AC$4</definedName>
    <definedName name="Type_DCP">'1.Marée'!$AB$2:$AB$3</definedName>
    <definedName name="Z_78318A9D_B3F4_46C2_B204_9E7EAB1E0C8E_.wvu.Cols" localSheetId="1" hidden="1">'2.Log Book'!$AQ:$AU</definedName>
    <definedName name="Z_78318A9D_B3F4_46C2_B204_9E7EAB1E0C8E_.wvu.PrintArea" localSheetId="0" hidden="1">'1.Marée'!$A$1:$N$35</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'1.Marée'!$A$1:$N$35</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'1.Marée'!$A$1:$N$35</definedName>
    <definedName name="_xlnm.Print_Area" localSheetId="1">'2.Log Book'!$A$1:$AU$429</definedName>
  </definedNames>
  <calcPr calcId="179017"/>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Q23" i="24" l="1"/>
  <c r="AR23" i="24"/>
  <c r="AU23" i="24"/>
  <c r="AQ25" i="24"/>
  <c r="AR25" i="24"/>
  <c r="AU25" i="24"/>
  <c r="AQ27" i="24"/>
  <c r="AR27" i="24"/>
  <c r="AU27" i="24"/>
  <c r="AQ29" i="24"/>
  <c r="AR29" i="24"/>
  <c r="AU29" i="24"/>
  <c r="AQ31" i="24"/>
  <c r="AR31" i="24"/>
  <c r="AU31" i="24"/>
  <c r="AQ33" i="24"/>
  <c r="AR33" i="24"/>
  <c r="AU33" i="24"/>
  <c r="AQ35" i="24"/>
  <c r="AR35" i="24"/>
  <c r="AU35" i="24"/>
  <c r="AQ37" i="24"/>
  <c r="AR37" i="24"/>
  <c r="AU37" i="24"/>
  <c r="AQ39" i="24"/>
  <c r="AR39" i="24"/>
  <c r="AU39" i="24"/>
  <c r="AQ41" i="24"/>
  <c r="AR41" i="24"/>
  <c r="AU41" i="24"/>
  <c r="AQ43" i="24"/>
  <c r="AR43" i="24"/>
  <c r="AU43" i="24"/>
  <c r="AQ45" i="24"/>
  <c r="AR45" i="24"/>
  <c r="AU45" i="24"/>
  <c r="AQ47" i="24"/>
  <c r="AR47" i="24"/>
  <c r="AU47" i="24"/>
  <c r="AQ49" i="24"/>
  <c r="AR49" i="24"/>
  <c r="AU49" i="24"/>
  <c r="AQ51" i="24"/>
  <c r="AR51" i="24"/>
  <c r="AU51" i="24"/>
  <c r="AQ53" i="24"/>
  <c r="AR53" i="24"/>
  <c r="AU53" i="24"/>
  <c r="AQ55" i="24"/>
  <c r="AR55" i="24"/>
  <c r="AU55" i="24"/>
  <c r="AQ57" i="24"/>
  <c r="AR57" i="24"/>
  <c r="AU57" i="24"/>
  <c r="AQ59" i="24"/>
  <c r="AR59" i="24"/>
  <c r="AU59" i="24"/>
  <c r="AQ61" i="24"/>
  <c r="AR61" i="24"/>
  <c r="AU61" i="24"/>
  <c r="AQ63" i="24"/>
  <c r="AR63" i="24"/>
  <c r="AU63" i="24"/>
  <c r="AQ65" i="24"/>
  <c r="AR65" i="24"/>
  <c r="AU65" i="24"/>
  <c r="AQ67" i="24"/>
  <c r="AR67" i="24"/>
  <c r="AU67" i="24"/>
  <c r="AQ75" i="24"/>
  <c r="AR75" i="24"/>
  <c r="AU75" i="24"/>
  <c r="AQ77" i="24"/>
  <c r="AR77" i="24"/>
  <c r="AU77" i="24"/>
  <c r="AQ79" i="24"/>
  <c r="AR79" i="24"/>
  <c r="AU79" i="24"/>
  <c r="AQ81" i="24"/>
  <c r="AR81" i="24"/>
  <c r="AU81" i="24"/>
  <c r="AQ83" i="24"/>
  <c r="AR83" i="24"/>
  <c r="AU83" i="24"/>
  <c r="AQ85" i="24"/>
  <c r="AR85" i="24"/>
  <c r="AU85" i="24"/>
  <c r="AQ87" i="24"/>
  <c r="AR87" i="24"/>
  <c r="AU87" i="24"/>
  <c r="AQ89" i="24"/>
  <c r="AR89" i="24"/>
  <c r="AU89" i="24"/>
  <c r="AQ91" i="24"/>
  <c r="AR91" i="24"/>
  <c r="AU91" i="24"/>
  <c r="AQ93" i="24"/>
  <c r="AR93" i="24"/>
  <c r="AU93" i="24"/>
  <c r="AQ95" i="24"/>
  <c r="AR95" i="24"/>
  <c r="AU95" i="24"/>
  <c r="AQ97" i="24"/>
  <c r="AR97" i="24"/>
  <c r="AU97" i="24"/>
  <c r="AQ99" i="24"/>
  <c r="AR99" i="24"/>
  <c r="AU99" i="24"/>
  <c r="AQ101" i="24"/>
  <c r="AR101" i="24"/>
  <c r="AU101" i="24"/>
  <c r="AQ103" i="24"/>
  <c r="AR103" i="24"/>
  <c r="AU103" i="24"/>
  <c r="AQ105" i="24"/>
  <c r="AR105" i="24"/>
  <c r="AU105" i="24"/>
  <c r="AQ107" i="24"/>
  <c r="AR107" i="24"/>
  <c r="AU107" i="24"/>
  <c r="AQ109" i="24"/>
  <c r="AR109" i="24"/>
  <c r="AU109" i="24"/>
  <c r="AQ111" i="24"/>
  <c r="AR111" i="24"/>
  <c r="AU111" i="24"/>
  <c r="AQ113" i="24"/>
  <c r="AR113" i="24"/>
  <c r="AU113" i="24"/>
  <c r="AQ115" i="24"/>
  <c r="AR115" i="24"/>
  <c r="AU115" i="24"/>
  <c r="AQ117" i="24"/>
  <c r="AR117" i="24"/>
  <c r="AU117" i="24"/>
  <c r="AQ119" i="24"/>
  <c r="AR119" i="24"/>
  <c r="AU119" i="24"/>
  <c r="AQ121" i="24"/>
  <c r="AR121" i="24"/>
  <c r="AU121" i="24"/>
  <c r="AQ123" i="24"/>
  <c r="AR123" i="24"/>
  <c r="AU123" i="24"/>
  <c r="AQ125" i="24"/>
  <c r="AR125" i="24"/>
  <c r="AU125" i="24"/>
  <c r="AQ127" i="24"/>
  <c r="AR127" i="24"/>
  <c r="AU127" i="24"/>
  <c r="AQ129" i="24"/>
  <c r="AR129" i="24"/>
  <c r="AU129" i="24"/>
  <c r="AQ131" i="24"/>
  <c r="AR131" i="24"/>
  <c r="AU131" i="24"/>
  <c r="AQ133" i="24"/>
  <c r="AR133" i="24"/>
  <c r="AU133" i="24"/>
  <c r="AQ135" i="24"/>
  <c r="AR135" i="24"/>
  <c r="AU135" i="24"/>
  <c r="AQ137" i="24"/>
  <c r="AR137" i="24"/>
  <c r="AU137" i="24"/>
  <c r="AQ139" i="24"/>
  <c r="AR139" i="24"/>
  <c r="AU139" i="24"/>
  <c r="AQ141" i="24"/>
  <c r="AR141" i="24"/>
  <c r="AU141" i="24"/>
  <c r="AQ143" i="24"/>
  <c r="AR143" i="24"/>
  <c r="AU143" i="24"/>
  <c r="AQ145" i="24"/>
  <c r="AR145" i="24"/>
  <c r="AU145" i="24"/>
  <c r="AQ147" i="24"/>
  <c r="AR147" i="24"/>
  <c r="AU147" i="24"/>
  <c r="AQ149" i="24"/>
  <c r="AR149" i="24"/>
  <c r="AU149" i="24"/>
  <c r="AQ151" i="24"/>
  <c r="AR151" i="24"/>
  <c r="AU151" i="24"/>
  <c r="AQ153" i="24"/>
  <c r="AR153" i="24"/>
  <c r="AU153" i="24"/>
  <c r="AQ155" i="24"/>
  <c r="AR155" i="24"/>
  <c r="AU155" i="24"/>
  <c r="AQ157" i="24"/>
  <c r="AR157" i="24"/>
  <c r="AU157" i="24"/>
  <c r="AQ159" i="24"/>
  <c r="AR159" i="24"/>
  <c r="AU159" i="24"/>
  <c r="AQ161" i="24"/>
  <c r="AR161" i="24"/>
  <c r="AU161" i="24"/>
  <c r="AQ163" i="24"/>
  <c r="AR163" i="24"/>
  <c r="AU163" i="24"/>
  <c r="AQ165" i="24"/>
  <c r="AR165" i="24"/>
  <c r="AU165" i="24"/>
  <c r="AQ167" i="24"/>
  <c r="AR167" i="24"/>
  <c r="AU167" i="24"/>
  <c r="AQ169" i="24"/>
  <c r="AR169" i="24"/>
  <c r="AU169" i="24"/>
  <c r="AQ171" i="24"/>
  <c r="AR171" i="24"/>
  <c r="AU171" i="24"/>
  <c r="AQ173" i="24"/>
  <c r="AR173" i="24"/>
  <c r="AU173" i="24"/>
  <c r="AQ175" i="24"/>
  <c r="AR175" i="24"/>
  <c r="AU175" i="24"/>
  <c r="AQ177" i="24"/>
  <c r="AR177" i="24"/>
  <c r="AU177" i="24"/>
  <c r="AQ179" i="24"/>
  <c r="AR179" i="24"/>
  <c r="AU179" i="24"/>
  <c r="AQ181" i="24"/>
  <c r="AR181" i="24"/>
  <c r="AU181" i="24"/>
  <c r="AQ183" i="24"/>
  <c r="AR183" i="24"/>
  <c r="AU183" i="24"/>
  <c r="AQ185" i="24"/>
  <c r="AR185" i="24"/>
  <c r="AU185" i="24"/>
  <c r="AQ187" i="24"/>
  <c r="AR187" i="24"/>
  <c r="AU187" i="24"/>
  <c r="AQ69" i="24"/>
  <c r="AR69" i="24"/>
  <c r="AU69" i="24"/>
  <c r="AQ71" i="24"/>
  <c r="AR71" i="24"/>
  <c r="AU71" i="24"/>
  <c r="AQ73" i="24"/>
  <c r="AR73" i="24"/>
  <c r="AU73" i="24"/>
  <c r="AU399" i="24"/>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89" i="24"/>
  <c r="AU191" i="24"/>
  <c r="AQ413" i="24"/>
  <c r="AR413" i="24"/>
  <c r="AQ415" i="24"/>
  <c r="AR415" i="24"/>
  <c r="AQ417" i="24"/>
  <c r="AR417" i="24"/>
  <c r="AQ419" i="24"/>
  <c r="AR419" i="24"/>
  <c r="AQ421" i="24"/>
  <c r="AR421" i="24"/>
  <c r="AQ423" i="24"/>
  <c r="AR423" i="24"/>
  <c r="L429" i="24"/>
  <c r="V429" i="24"/>
  <c r="H30" i="26" s="1"/>
  <c r="S429" i="24"/>
  <c r="H29" i="26" s="1"/>
  <c r="Q429" i="24"/>
  <c r="D32" i="26" s="1"/>
  <c r="O429" i="24"/>
  <c r="D31" i="26" s="1"/>
  <c r="M429" i="24"/>
  <c r="D30" i="26" s="1"/>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J429" i="24"/>
  <c r="P5" i="24"/>
  <c r="P4" i="24"/>
  <c r="P3" i="24"/>
  <c r="P2" i="24"/>
  <c r="G5" i="24"/>
  <c r="G4" i="24"/>
  <c r="G3" i="24"/>
  <c r="G2" i="24"/>
  <c r="X4" i="24"/>
  <c r="V2" i="24"/>
  <c r="H23" i="26"/>
  <c r="B23" i="26"/>
  <c r="AU21" i="24" l="1"/>
  <c r="AO4" i="24" s="1"/>
  <c r="AT21" i="24"/>
  <c r="J26" i="26" s="1"/>
  <c r="D29" i="26"/>
  <c r="D34" i="26" s="1"/>
  <c r="AS21" i="24"/>
  <c r="J25" i="26" s="1"/>
  <c r="J27"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slecouls</author>
  </authors>
  <commentList>
    <comment ref="D10" authorId="0" shapeId="0" xr:uid="{00000000-0006-0000-0000-000001000000}">
      <text>
        <r>
          <rPr>
            <sz val="8"/>
            <color indexed="81"/>
            <rFont val="Tahoma"/>
            <family val="2"/>
          </rPr>
          <t>Nom, Prénom du patron</t>
        </r>
        <r>
          <rPr>
            <sz val="8"/>
            <color indexed="81"/>
            <rFont val="Tahoma"/>
            <family val="2"/>
          </rPr>
          <t xml:space="preserve">
</t>
        </r>
      </text>
    </comment>
    <comment ref="D11" authorId="0" shapeId="0" xr:uid="{00000000-0006-0000-0000-000002000000}">
      <text>
        <r>
          <rPr>
            <sz val="8"/>
            <color indexed="81"/>
            <rFont val="Tahoma"/>
            <family val="2"/>
          </rPr>
          <t>Numéro de la marée</t>
        </r>
      </text>
    </comment>
    <comment ref="F13" authorId="0" shapeId="0" xr:uid="{00000000-0006-0000-0000-000003000000}">
      <text>
        <r>
          <rPr>
            <sz val="8"/>
            <color indexed="81"/>
            <rFont val="Tahoma"/>
            <family val="2"/>
          </rPr>
          <t xml:space="preserve">Port de départ
</t>
        </r>
      </text>
    </comment>
    <comment ref="F14" authorId="0" shapeId="0" xr:uid="{00000000-0006-0000-0000-000004000000}">
      <text>
        <r>
          <rPr>
            <sz val="8"/>
            <color indexed="81"/>
            <rFont val="Tahoma"/>
            <family val="2"/>
          </rPr>
          <t xml:space="preserve">Date du départ (jj/mm/aa)
</t>
        </r>
      </text>
    </comment>
    <comment ref="F15" authorId="0" shapeId="0" xr:uid="{00000000-0006-0000-0000-000005000000}">
      <text>
        <r>
          <rPr>
            <sz val="8"/>
            <color indexed="81"/>
            <rFont val="Tahoma"/>
            <family val="2"/>
          </rPr>
          <t>heure du départ (hh:mm)</t>
        </r>
      </text>
    </comment>
    <comment ref="F16" authorId="0" shapeId="0" xr:uid="{00000000-0006-0000-0000-000006000000}">
      <text>
        <r>
          <rPr>
            <sz val="8"/>
            <color indexed="81"/>
            <rFont val="Tahoma"/>
            <family val="2"/>
          </rPr>
          <t xml:space="preserve">Loch du départ
</t>
        </r>
      </text>
    </comment>
    <comment ref="F18" authorId="0" shapeId="0" xr:uid="{00000000-0006-0000-0000-000007000000}">
      <text>
        <r>
          <rPr>
            <sz val="8"/>
            <color indexed="81"/>
            <rFont val="Tahoma"/>
            <family val="2"/>
          </rPr>
          <t xml:space="preserve">Port de départ
</t>
        </r>
      </text>
    </comment>
    <comment ref="F19" authorId="0" shapeId="0" xr:uid="{00000000-0006-0000-0000-000008000000}">
      <text>
        <r>
          <rPr>
            <sz val="8"/>
            <color indexed="81"/>
            <rFont val="Tahoma"/>
            <family val="2"/>
          </rPr>
          <t xml:space="preserve">Date du départ (jj/mm/aa)
</t>
        </r>
      </text>
    </comment>
    <comment ref="F20" authorId="0" shapeId="0" xr:uid="{00000000-0006-0000-0000-000009000000}">
      <text>
        <r>
          <rPr>
            <sz val="8"/>
            <color indexed="81"/>
            <rFont val="Tahoma"/>
            <family val="2"/>
          </rPr>
          <t>heure du départ (hh:mm)</t>
        </r>
      </text>
    </comment>
    <comment ref="F21" authorId="0" shapeId="0" xr:uid="{00000000-0006-0000-0000-00000A000000}">
      <text>
        <r>
          <rPr>
            <sz val="8"/>
            <color indexed="81"/>
            <rFont val="Tahoma"/>
            <family val="2"/>
          </rPr>
          <t>Loch d'arrivée</t>
        </r>
      </text>
    </comment>
    <comment ref="B23" authorId="0" shapeId="0" xr:uid="{00000000-0006-0000-0000-00000B000000}">
      <text>
        <r>
          <rPr>
            <sz val="8"/>
            <color indexed="81"/>
            <rFont val="Tahoma"/>
            <family val="2"/>
          </rPr>
          <t>Nombre de jours de mer pendant la marée</t>
        </r>
      </text>
    </comment>
  </commentList>
</comments>
</file>

<file path=xl/sharedStrings.xml><?xml version="1.0" encoding="utf-8"?>
<sst xmlns="http://schemas.openxmlformats.org/spreadsheetml/2006/main" count="573" uniqueCount="294">
  <si>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</si>
  <si>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</si>
  <si>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</si>
  <si>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</si>
  <si>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</si>
  <si>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</si>
  <si>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</si>
  <si>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</si>
  <si>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</si>
  <si>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</si>
  <si>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</si>
  <si>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</si>
  <si>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</si>
  <si>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</si>
  <si>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</si>
  <si>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</si>
  <si>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</si>
  <si>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</si>
  <si>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</si>
  <si>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</si>
  <si>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</si>
  <si>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</si>
  <si>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</si>
  <si>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</si>
  <si>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</si>
  <si>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</si>
  <si>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</si>
  <si>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</si>
  <si>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</si>
  <si>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</si>
  <si>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</si>
  <si>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</si>
  <si>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</si>
  <si>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</si>
  <si>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</si>
  <si>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</si>
  <si>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</si>
  <si>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</si>
  <si>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</si>
  <si>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</si>
  <si>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</si>
  <si>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</si>
  <si>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</si>
  <si>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</si>
  <si>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</si>
  <si>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</si>
  <si>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</si>
  <si>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</si>
  <si>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</si>
  <si>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</si>
  <si>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</si>
  <si>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</si>
  <si>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</si>
  <si>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</si>
  <si>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</si>
  <si>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</si>
  <si>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</si>
  <si>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</si>
  <si>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</si>
  <si>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</si>
  <si>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</si>
  <si>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t>
  </si>
  <si>
    <t>DCP</t>
  </si>
  <si>
    <t>EEZ</t>
  </si>
  <si>
    <t>Heure / Hora / Time TU</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</si>
  <si>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</si>
  <si>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</si>
  <si>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</si>
  <si>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</si>
  <si>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</si>
  <si>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</si>
  <si>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</si>
  <si>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</si>
  <si>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Français</t>
  </si>
  <si>
    <t>Numéro d'immatriculation</t>
  </si>
  <si>
    <t>Port d'immatriculation</t>
  </si>
  <si>
    <t>Concarneau</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</si>
  <si>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</si>
  <si>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</si>
  <si>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</si>
  <si>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</si>
  <si>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</si>
  <si>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</si>
  <si>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</si>
  <si>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</si>
  <si>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</si>
  <si>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</si>
  <si>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</si>
  <si>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</si>
  <si>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</si>
  <si>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</si>
  <si>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</si>
  <si>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</si>
  <si>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</si>
  <si>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</si>
  <si>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</si>
  <si>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</si>
  <si>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</si>
  <si>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</si>
  <si>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</si>
  <si>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</si>
  <si>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</si>
  <si>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</si>
  <si>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</si>
  <si>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</si>
  <si>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</si>
  <si>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</si>
  <si>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</si>
  <si>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</si>
  <si>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</si>
  <si>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</si>
  <si>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</si>
  <si>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</si>
  <si>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</si>
  <si>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</si>
  <si>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</si>
  <si>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</si>
  <si>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</si>
  <si>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</si>
  <si>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</si>
  <si>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</si>
  <si>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</si>
  <si>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</si>
  <si>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</si>
  <si>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</si>
  <si>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</si>
  <si>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</si>
  <si>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</si>
  <si>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</si>
  <si>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</si>
  <si>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</si>
  <si>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</si>
  <si>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</si>
  <si>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</si>
  <si>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</si>
  <si>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</si>
  <si>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</si>
  <si>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</si>
  <si>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</si>
  <si>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</si>
  <si>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</si>
  <si>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</si>
  <si>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</si>
  <si>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</si>
  <si>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</si>
  <si>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</si>
  <si>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</si>
  <si>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</si>
  <si>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</si>
  <si>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</si>
  <si>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</si>
  <si>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</si>
  <si>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</si>
  <si>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</si>
  <si>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</si>
  <si>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</si>
  <si>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</si>
  <si>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</si>
  <si>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</si>
  <si>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</si>
  <si>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</si>
  <si>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</si>
  <si>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</si>
  <si>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</si>
  <si>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</si>
  <si>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</si>
  <si>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</si>
  <si>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</si>
  <si>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</si>
  <si>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</si>
  <si>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</si>
  <si>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</si>
  <si>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</si>
  <si>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</si>
  <si>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</si>
  <si>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</si>
  <si>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</si>
  <si>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</si>
  <si>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</si>
  <si>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</si>
  <si>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</si>
  <si>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</si>
  <si>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</si>
  <si>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VIENTO</t>
  </si>
  <si>
    <t>WIND</t>
  </si>
  <si>
    <t>NOM DE 
LA ZEE
(hors zee : indiquer  eaux internatio
nales)</t>
  </si>
  <si>
    <t>Iris</t>
  </si>
  <si>
    <t>VIA MISTRAL</t>
  </si>
  <si>
    <t>CC 790 948 B</t>
  </si>
  <si>
    <t>FRA000790948</t>
  </si>
  <si>
    <t>GARREC Jean-Marc</t>
  </si>
  <si>
    <t>Abidjan</t>
  </si>
  <si>
    <t>sortie Abidjan</t>
  </si>
  <si>
    <t>04°30'N</t>
  </si>
  <si>
    <t>004°09'W</t>
  </si>
  <si>
    <t>03°14'N</t>
  </si>
  <si>
    <t>000°17'E</t>
  </si>
  <si>
    <t>03°05'N</t>
  </si>
  <si>
    <t>000°21'E</t>
  </si>
  <si>
    <t>02°43'N</t>
  </si>
  <si>
    <t>000°36'E</t>
  </si>
  <si>
    <t>02°37'N</t>
  </si>
  <si>
    <t>000°37'E</t>
  </si>
  <si>
    <t>01°44'N</t>
  </si>
  <si>
    <t>001°58'E</t>
  </si>
  <si>
    <t xml:space="preserve"> </t>
  </si>
  <si>
    <t>rub</t>
  </si>
  <si>
    <t>01°24'N</t>
  </si>
  <si>
    <t>001°51'W</t>
  </si>
  <si>
    <t>01°36'N</t>
  </si>
  <si>
    <t>001°52'E</t>
  </si>
  <si>
    <t>01°47'N</t>
  </si>
  <si>
    <t>001°32'E</t>
  </si>
  <si>
    <t>02°13'N</t>
  </si>
  <si>
    <t>002°31'E</t>
  </si>
  <si>
    <t>02°08'N</t>
  </si>
  <si>
    <t>002°56'E</t>
  </si>
  <si>
    <t>01°42'N</t>
  </si>
  <si>
    <t>002°49'E</t>
  </si>
  <si>
    <t>02°06'N</t>
  </si>
  <si>
    <t>000°52'W</t>
  </si>
  <si>
    <t>01°57'N</t>
  </si>
  <si>
    <t>001°05'W</t>
  </si>
  <si>
    <t>03°04'N</t>
  </si>
  <si>
    <t>001°16'W</t>
  </si>
  <si>
    <t>00°48'N</t>
  </si>
  <si>
    <t>000°43'E</t>
  </si>
  <si>
    <t>01°33'N</t>
  </si>
  <si>
    <t>002°15'E</t>
  </si>
  <si>
    <t>frz -rru</t>
  </si>
  <si>
    <t>000°46'E</t>
  </si>
  <si>
    <t>01°48'N</t>
  </si>
  <si>
    <t>003°08'E</t>
  </si>
  <si>
    <t>RRU-RUB</t>
  </si>
  <si>
    <t>02°44'N</t>
  </si>
  <si>
    <t>002°09'W</t>
  </si>
  <si>
    <t>03°20'N</t>
  </si>
  <si>
    <t>002°05'W</t>
  </si>
  <si>
    <t>FRZ+TRI</t>
  </si>
  <si>
    <t>02°51'N</t>
  </si>
  <si>
    <t>002°55'W</t>
  </si>
  <si>
    <t>RUB</t>
  </si>
  <si>
    <t>01°34'N</t>
  </si>
  <si>
    <t>001°26'W</t>
  </si>
  <si>
    <t>002°01'E</t>
  </si>
  <si>
    <t>01°30'N</t>
  </si>
  <si>
    <t>002°19'E</t>
  </si>
  <si>
    <t>00°45'N</t>
  </si>
  <si>
    <t>002°43'E</t>
  </si>
  <si>
    <t>00°49'N</t>
  </si>
  <si>
    <t>002°28'E</t>
  </si>
  <si>
    <t>01°56'N</t>
  </si>
  <si>
    <t>003°01'E</t>
  </si>
  <si>
    <t>002°58'E</t>
  </si>
  <si>
    <t>01°15'N</t>
  </si>
  <si>
    <t>001°40'E</t>
  </si>
  <si>
    <t>RRU+RUB</t>
  </si>
  <si>
    <t>01°25'N</t>
  </si>
  <si>
    <t>000°37'W</t>
  </si>
  <si>
    <t>01°11'N</t>
  </si>
  <si>
    <t>002°30'W</t>
  </si>
  <si>
    <t>01°01'N</t>
  </si>
  <si>
    <t>002°38'W</t>
  </si>
  <si>
    <t>01°18'N</t>
  </si>
  <si>
    <t>002°41'W</t>
  </si>
  <si>
    <t>FRZ+RUB</t>
  </si>
  <si>
    <t>02°38'N</t>
  </si>
  <si>
    <t>000°12'E</t>
  </si>
  <si>
    <t>02°32'N</t>
  </si>
  <si>
    <t>001°29'E</t>
  </si>
  <si>
    <t>02°00'N</t>
  </si>
  <si>
    <t>03°27'N</t>
  </si>
  <si>
    <t>002°50'E</t>
  </si>
  <si>
    <t>01°45'N</t>
  </si>
  <si>
    <t>003°06'W</t>
  </si>
  <si>
    <t>02°21'N</t>
  </si>
  <si>
    <t>008°31'W</t>
  </si>
  <si>
    <t>01°50'N</t>
  </si>
  <si>
    <t>003°38'W</t>
  </si>
  <si>
    <t>00°44'N</t>
  </si>
  <si>
    <t>000°20'E</t>
  </si>
  <si>
    <t>02°35'N</t>
  </si>
  <si>
    <t>02°15'N</t>
  </si>
  <si>
    <t>000°17'W</t>
  </si>
  <si>
    <t>02°29'N</t>
  </si>
  <si>
    <t>000°07'W</t>
  </si>
  <si>
    <t>02°59'N</t>
  </si>
  <si>
    <t>001°36'W</t>
  </si>
  <si>
    <t>FRZ</t>
  </si>
  <si>
    <t>02°23'N</t>
  </si>
  <si>
    <t>000°10'W</t>
  </si>
  <si>
    <t>05°14'N</t>
  </si>
  <si>
    <t>003°59'W</t>
  </si>
  <si>
    <t>retour Abidjan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</si>
</sst>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dashDot">
        <color indexed="64"/>
      </right>
      <top style="medium">
        <color indexed="64"/>
      </top>
      <bottom/>
      <diagonal/>
    </border>
    <border>
      <left/>
      <right style="dashDot">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9">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3" borderId="0" xfId="3" applyFont="1" applyFill="1" applyBorder="1" applyAlignment="1" applyProtection="1">
      <alignment horizontal="left"/>
    </xf>
    <xf numFmtId="0" fontId="19" fillId="3" borderId="0" xfId="2" applyNumberFormat="1" applyFont="1" applyFill="1" applyBorder="1" applyAlignment="1" applyProtection="1">
      <alignment horizontal="left"/>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4" borderId="30" xfId="3" applyFont="1" applyFill="1" applyBorder="1" applyAlignment="1" applyProtection="1">
      <alignment horizontal="center"/>
      <protection locked="0"/>
    </xf>
    <xf numFmtId="0" fontId="13" fillId="4"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4" borderId="28" xfId="3" applyFont="1" applyFill="1" applyBorder="1" applyAlignment="1" applyProtection="1">
      <alignment horizontal="center"/>
      <protection locked="0"/>
    </xf>
    <xf numFmtId="0" fontId="13" fillId="4" borderId="31" xfId="3" applyFont="1" applyFill="1" applyBorder="1" applyAlignment="1" applyProtection="1">
      <alignment horizontal="center"/>
      <protection locked="0"/>
    </xf>
    <xf numFmtId="165" fontId="13" fillId="4" borderId="0" xfId="3" applyNumberFormat="1" applyFont="1" applyFill="1" applyBorder="1" applyAlignment="1" applyProtection="1">
      <alignment horizontal="center"/>
      <protection locked="0"/>
    </xf>
    <xf numFmtId="165" fontId="13" fillId="4"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4" borderId="0" xfId="3" applyNumberFormat="1" applyFont="1" applyFill="1" applyBorder="1" applyAlignment="1" applyProtection="1">
      <alignment horizontal="center"/>
      <protection locked="0"/>
    </xf>
    <xf numFmtId="166" fontId="13" fillId="4" borderId="16" xfId="3" applyNumberFormat="1" applyFont="1" applyFill="1" applyBorder="1" applyAlignment="1" applyProtection="1">
      <alignment horizontal="center"/>
      <protection locked="0"/>
    </xf>
    <xf numFmtId="14" fontId="11" fillId="0" borderId="5"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0" xfId="0" applyFont="1" applyAlignment="1" applyProtection="1">
      <alignment horizontal="center"/>
    </xf>
    <xf numFmtId="0" fontId="11" fillId="0" borderId="0" xfId="0" applyFont="1" applyAlignment="1" applyProtection="1">
      <alignment horizontal="center" vertical="center"/>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49" fontId="14" fillId="0" borderId="7" xfId="0" applyNumberFormat="1" applyFont="1" applyBorder="1" applyAlignment="1" applyProtection="1">
      <alignment horizontal="center" vertical="center" wrapText="1"/>
      <protection locked="0"/>
    </xf>
    <xf numFmtId="49" fontId="14" fillId="0" borderId="20" xfId="0" applyNumberFormat="1" applyFont="1" applyBorder="1" applyAlignment="1" applyProtection="1">
      <alignment horizontal="center" vertical="center" wrapText="1"/>
      <protection locked="0"/>
    </xf>
    <xf numFmtId="49" fontId="14" fillId="0" borderId="7" xfId="0" applyNumberFormat="1" applyFont="1" applyBorder="1" applyAlignment="1" applyProtection="1">
      <alignment horizontal="center" vertical="center" wrapText="1" shrinkToFit="1"/>
      <protection locked="0"/>
    </xf>
    <xf numFmtId="49" fontId="14" fillId="0" borderId="20" xfId="0" applyNumberFormat="1" applyFont="1" applyBorder="1" applyAlignment="1" applyProtection="1">
      <alignment horizontal="center" vertical="center" wrapText="1" shrinkToFit="1"/>
      <protection locked="0"/>
    </xf>
    <xf numFmtId="173" fontId="12" fillId="0" borderId="53" xfId="0" applyNumberFormat="1" applyFont="1" applyBorder="1" applyAlignment="1" applyProtection="1">
      <alignment horizontal="center" vertical="center"/>
    </xf>
    <xf numFmtId="173" fontId="12" fillId="0" borderId="61" xfId="0" applyNumberFormat="1" applyFont="1" applyBorder="1" applyAlignment="1" applyProtection="1">
      <alignment horizontal="center" vertical="center"/>
    </xf>
    <xf numFmtId="173" fontId="12" fillId="0" borderId="69" xfId="0" applyNumberFormat="1" applyFont="1" applyBorder="1" applyAlignment="1" applyProtection="1">
      <alignment horizontal="center" vertical="center"/>
    </xf>
    <xf numFmtId="170" fontId="11" fillId="0" borderId="53" xfId="0" applyNumberFormat="1" applyFont="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61" xfId="0" applyFont="1" applyBorder="1" applyAlignment="1" applyProtection="1">
      <alignment horizontal="center" vertical="center"/>
    </xf>
    <xf numFmtId="164" fontId="11" fillId="0" borderId="11" xfId="0" applyNumberFormat="1" applyFont="1" applyBorder="1" applyAlignment="1" applyProtection="1">
      <alignment horizontal="center" vertical="center"/>
      <protection locked="0"/>
    </xf>
    <xf numFmtId="49" fontId="11" fillId="0" borderId="41" xfId="0" applyNumberFormat="1"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0" fontId="11" fillId="0" borderId="3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protection locked="0"/>
    </xf>
    <xf numFmtId="170" fontId="11" fillId="0" borderId="40"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69" fontId="11" fillId="0" borderId="43" xfId="0" applyNumberFormat="1" applyFont="1" applyBorder="1" applyAlignment="1" applyProtection="1">
      <alignment horizontal="center" vertical="center"/>
      <protection locked="0"/>
    </xf>
    <xf numFmtId="169" fontId="11" fillId="0" borderId="44" xfId="0" applyNumberFormat="1"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37"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62" xfId="1" applyNumberFormat="1" applyFont="1" applyBorder="1" applyAlignment="1" applyProtection="1">
      <alignment horizontal="center" vertical="center"/>
    </xf>
    <xf numFmtId="164" fontId="8" fillId="0" borderId="63" xfId="1" applyNumberFormat="1" applyFont="1" applyBorder="1" applyAlignment="1" applyProtection="1">
      <alignment horizontal="center" vertical="center"/>
    </xf>
    <xf numFmtId="0" fontId="16" fillId="0" borderId="38" xfId="0" applyFont="1" applyBorder="1" applyAlignment="1" applyProtection="1">
      <alignment horizontal="center" vertical="center"/>
    </xf>
    <xf numFmtId="0" fontId="16" fillId="0" borderId="33" xfId="0"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9" fillId="0" borderId="41"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8"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59" xfId="0" applyFont="1" applyBorder="1" applyAlignment="1" applyProtection="1">
      <alignment horizontal="center" vertical="center" wrapText="1"/>
    </xf>
    <xf numFmtId="0" fontId="19" fillId="0" borderId="65" xfId="0" applyFont="1" applyBorder="1" applyAlignment="1" applyProtection="1">
      <alignment horizontal="center" vertical="center" wrapText="1"/>
    </xf>
    <xf numFmtId="0" fontId="19" fillId="0" borderId="66" xfId="0" applyFont="1" applyBorder="1" applyAlignment="1" applyProtection="1">
      <alignment horizontal="center" vertical="center" wrapText="1"/>
    </xf>
    <xf numFmtId="0" fontId="19" fillId="0" borderId="67"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1" xfId="0" applyFont="1" applyBorder="1" applyAlignment="1" applyProtection="1">
      <alignment horizontal="center" vertical="center"/>
    </xf>
    <xf numFmtId="0" fontId="19" fillId="0" borderId="43" xfId="0" applyFont="1" applyBorder="1" applyAlignment="1" applyProtection="1">
      <alignment horizontal="center" vertical="center"/>
    </xf>
    <xf numFmtId="14" fontId="9" fillId="0" borderId="62" xfId="1" applyNumberFormat="1" applyFont="1" applyBorder="1" applyAlignment="1" applyProtection="1">
      <alignment horizontal="center" vertical="center"/>
    </xf>
    <xf numFmtId="14" fontId="9" fillId="0" borderId="63" xfId="1" applyNumberFormat="1" applyFont="1" applyBorder="1" applyAlignment="1" applyProtection="1">
      <alignment horizontal="center" vertical="center"/>
    </xf>
    <xf numFmtId="0" fontId="17" fillId="0" borderId="62" xfId="1" applyFont="1" applyBorder="1" applyAlignment="1" applyProtection="1">
      <alignment horizontal="center" vertical="center"/>
    </xf>
    <xf numFmtId="0" fontId="17" fillId="0" borderId="63"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62" xfId="1" quotePrefix="1" applyNumberFormat="1" applyFont="1" applyBorder="1" applyAlignment="1" applyProtection="1">
      <alignment horizontal="center" vertical="center"/>
    </xf>
    <xf numFmtId="164" fontId="17" fillId="0" borderId="62" xfId="1" applyNumberFormat="1" applyFont="1" applyBorder="1" applyAlignment="1" applyProtection="1">
      <alignment horizontal="center" vertical="center"/>
    </xf>
    <xf numFmtId="164" fontId="17" fillId="0" borderId="63" xfId="1" applyNumberFormat="1" applyFont="1" applyBorder="1" applyAlignment="1" applyProtection="1">
      <alignment horizontal="center" vertical="center"/>
    </xf>
    <xf numFmtId="14" fontId="17" fillId="0" borderId="62" xfId="1" quotePrefix="1" applyNumberFormat="1" applyFont="1" applyBorder="1" applyAlignment="1" applyProtection="1">
      <alignment horizontal="center" vertical="center"/>
    </xf>
    <xf numFmtId="14" fontId="17" fillId="0" borderId="62" xfId="1" applyNumberFormat="1" applyFont="1" applyBorder="1" applyAlignment="1" applyProtection="1">
      <alignment horizontal="center" vertical="center"/>
    </xf>
    <xf numFmtId="14" fontId="17" fillId="0" borderId="63" xfId="1" applyNumberFormat="1" applyFont="1" applyBorder="1" applyAlignment="1" applyProtection="1">
      <alignment horizontal="center" vertical="center"/>
    </xf>
    <xf numFmtId="0" fontId="7" fillId="0" borderId="43" xfId="1" quotePrefix="1" applyFont="1" applyBorder="1" applyAlignment="1" applyProtection="1">
      <alignment horizontal="center" vertical="center"/>
    </xf>
    <xf numFmtId="0" fontId="7" fillId="0" borderId="43"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2" xfId="0"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8" xfId="0" applyFont="1" applyBorder="1" applyAlignment="1" applyProtection="1">
      <alignment horizontal="center" vertical="center"/>
    </xf>
    <xf numFmtId="0" fontId="19" fillId="0" borderId="26"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68" xfId="0" applyFont="1" applyBorder="1" applyAlignment="1" applyProtection="1">
      <alignment horizontal="center" vertical="center"/>
    </xf>
    <xf numFmtId="0" fontId="19" fillId="0" borderId="62"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62"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60" xfId="0" applyFont="1" applyBorder="1" applyAlignment="1" applyProtection="1">
      <alignment horizontal="center" vertical="center"/>
    </xf>
    <xf numFmtId="0" fontId="16" fillId="0" borderId="52" xfId="0" applyFont="1" applyBorder="1" applyAlignment="1" applyProtection="1">
      <alignment horizontal="center" vertical="center"/>
    </xf>
    <xf numFmtId="0" fontId="19" fillId="0" borderId="60" xfId="0" applyFont="1" applyBorder="1" applyAlignment="1" applyProtection="1">
      <alignment horizontal="center" vertical="center"/>
    </xf>
    <xf numFmtId="0" fontId="19" fillId="0" borderId="52"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51"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61" xfId="0" applyFont="1" applyBorder="1" applyAlignment="1" applyProtection="1">
      <alignment horizontal="center" vertical="center"/>
    </xf>
    <xf numFmtId="0" fontId="19" fillId="0" borderId="54" xfId="0" applyFont="1" applyBorder="1" applyAlignment="1" applyProtection="1">
      <alignment horizontal="center" vertical="center"/>
    </xf>
    <xf numFmtId="0" fontId="11" fillId="0" borderId="63" xfId="0" applyFont="1" applyBorder="1" applyAlignment="1" applyProtection="1">
      <alignment horizontal="center" vertical="center" textRotation="90" wrapText="1"/>
    </xf>
    <xf numFmtId="0" fontId="11" fillId="0" borderId="59"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58" xfId="0" applyFont="1" applyBorder="1" applyAlignment="1" applyProtection="1">
      <alignment horizontal="center" vertical="center" textRotation="90" wrapText="1"/>
    </xf>
    <xf numFmtId="0" fontId="11" fillId="0" borderId="42" xfId="0" applyFont="1" applyBorder="1" applyAlignment="1" applyProtection="1">
      <alignment horizontal="center" vertical="center" textRotation="90" wrapText="1"/>
    </xf>
    <xf numFmtId="0" fontId="13" fillId="0" borderId="64"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46" xfId="0" applyFont="1" applyBorder="1" applyAlignment="1" applyProtection="1">
      <alignment horizontal="center" vertical="center" textRotation="90" wrapText="1"/>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0" xfId="0" applyFont="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5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7"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1" fillId="0" borderId="50" xfId="0" applyFont="1" applyBorder="1" applyAlignment="1" applyProtection="1">
      <alignment horizontal="center" vertical="center" wrapText="1"/>
    </xf>
    <xf numFmtId="0" fontId="11" fillId="0" borderId="68"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49" fontId="11" fillId="0" borderId="7" xfId="0" applyNumberFormat="1" applyFont="1" applyBorder="1" applyAlignment="1" applyProtection="1">
      <alignment horizontal="center" vertical="center" wrapText="1" shrinkToFit="1"/>
      <protection locked="0"/>
    </xf>
    <xf numFmtId="49" fontId="11" fillId="0" borderId="20" xfId="0" applyNumberFormat="1" applyFont="1" applyBorder="1" applyAlignment="1" applyProtection="1">
      <alignment horizontal="center" vertical="center" wrapText="1" shrinkToFit="1"/>
      <protection locked="0"/>
    </xf>
    <xf numFmtId="0" fontId="16" fillId="0" borderId="38"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6" fillId="0" borderId="3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9"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49" xfId="0" applyFont="1" applyBorder="1" applyAlignment="1" applyProtection="1">
      <alignment horizontal="center" vertical="center" wrapText="1"/>
    </xf>
  </cellXfs>
  <cellStyles count="5">
    <cellStyle name="Lien hypertexte" xfId="1" builtinId="8"/>
    <cellStyle name="Monétaire" xfId="2" builtinId="4"/>
    <cellStyle name="Normal" xfId="0" builtinId="0"/>
    <cellStyle name="Normal 2" xfId="3" xr:uid="{00000000-0005-0000-0000-000003000000}"/>
    <cellStyle name="Normal 3" xfId="4" xr:uid="{00000000-0005-0000-0000-000004000000}"/>
  </cellStyles>
  <dxfs count="28">
    <dxf>
      <font>
        <strike val="0"/>
        <color theme="1"/>
      </font>
    </dxf>
    <dxf>
      <font>
        <strike/>
        <color auto="1"/>
      </font>
      <numFmt numFmtId="30" formatCode="@"/>
    </dxf>
    <dxf>
      <font>
        <strike val="0"/>
        <color theme="1"/>
      </font>
    </dxf>
    <dxf>
      <font>
        <strike/>
        <color auto="1"/>
      </font>
      <numFmt numFmtId="30" formatCode="@"/>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426</xdr:row>
      <xdr:rowOff>0</xdr:rowOff>
    </xdr:from>
    <xdr:to>
      <xdr:col>32</xdr:col>
      <xdr:colOff>428625</xdr:colOff>
      <xdr:row>429</xdr:row>
      <xdr:rowOff>104775</xdr:rowOff>
    </xdr:to>
    <xdr:pic>
      <xdr:nvPicPr>
        <xdr:cNvPr id="9203" name="Picture 2">
          <a:extLst>
            <a:ext uri="{FF2B5EF4-FFF2-40B4-BE49-F238E27FC236}">
              <a16:creationId xmlns:a16="http://schemas.microsoft.com/office/drawing/2014/main" id="{00000000-0008-0000-0100-0000F3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2900" y="43091100"/>
          <a:ext cx="2724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19050</xdr:colOff>
          <xdr:row>4</xdr:row>
          <xdr:rowOff>247650</xdr:rowOff>
        </xdr:to>
        <xdr:pic>
          <xdr:nvPicPr>
            <xdr:cNvPr id="9204" name="Picture 20">
              <a:extLst>
                <a:ext uri="{FF2B5EF4-FFF2-40B4-BE49-F238E27FC236}">
                  <a16:creationId xmlns:a16="http://schemas.microsoft.com/office/drawing/2014/main" id="{00000000-0008-0000-0100-0000F4230000}"/>
                </a:ext>
              </a:extLst>
            </xdr:cNvPr>
            <xdr:cNvPicPr>
              <a:picLocks noChangeAspect="1" noChangeArrowheads="1"/>
              <a:extLst>
                <a:ext uri="{84589F7E-364E-4C9E-8A38-B11213B215E9}">
                  <a14:cameraTool cellRange="'1.Marée'!$B$2:$G$8" spid="_x0000_s9451"/>
                </a:ext>
              </a:extLst>
            </xdr:cNvPicPr>
          </xdr:nvPicPr>
          <xdr:blipFill>
            <a:blip xmlns:r="http://schemas.openxmlformats.org/officeDocument/2006/relationships" r:embed="rId2"/>
            <a:srcRect/>
            <a:stretch>
              <a:fillRect/>
            </a:stretch>
          </xdr:blipFill>
          <xdr:spPr bwMode="auto">
            <a:xfrm>
              <a:off x="11229975"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AE42"/>
  <sheetViews>
    <sheetView zoomScale="90" zoomScaleNormal="90" workbookViewId="0">
      <selection activeCell="F14" sqref="F14:G14"/>
    </sheetView>
  </sheetViews>
  <sheetFormatPr baseColWidth="10" defaultColWidth="11.44140625" defaultRowHeight="15.6" x14ac:dyDescent="0.3"/>
  <cols>
    <col min="1" max="1" width="8.5546875" style="47" customWidth="1"/>
    <col min="2" max="2" width="13.44140625" style="47" customWidth="1"/>
    <col min="3" max="3" width="1.88671875" style="47" customWidth="1"/>
    <col min="4" max="4" width="12.88671875" style="47" customWidth="1"/>
    <col min="5" max="5" width="1.6640625" style="47" customWidth="1"/>
    <col min="6" max="6" width="11.33203125" style="47" customWidth="1"/>
    <col min="7" max="7" width="8.6640625" style="47" customWidth="1"/>
    <col min="8" max="8" width="11.44140625" style="47"/>
    <col min="9" max="9" width="2.109375" style="47" customWidth="1"/>
    <col min="10" max="10" width="16.109375" style="47" customWidth="1"/>
    <col min="11" max="14" width="11.44140625" style="47"/>
    <col min="15" max="15" width="3.6640625" style="47" customWidth="1"/>
    <col min="16" max="26" width="11.44140625" style="47"/>
    <col min="27" max="27" width="6.88671875" style="47" hidden="1" customWidth="1"/>
    <col min="28" max="28" width="10.109375" style="47" hidden="1" customWidth="1"/>
    <col min="29" max="29" width="13.33203125" style="47" hidden="1" customWidth="1"/>
    <col min="30" max="30" width="31.88671875" style="47" hidden="1" customWidth="1"/>
    <col min="31" max="31" width="20.109375" style="47" hidden="1" customWidth="1"/>
    <col min="32" max="16384" width="11.44140625" style="47"/>
  </cols>
  <sheetData>
    <row r="1" spans="2:31" x14ac:dyDescent="0.3">
      <c r="AA1" s="46" t="s">
        <v>111</v>
      </c>
      <c r="AB1" s="46" t="s">
        <v>112</v>
      </c>
      <c r="AC1" s="46" t="s">
        <v>113</v>
      </c>
      <c r="AD1" s="46" t="s">
        <v>114</v>
      </c>
      <c r="AE1" s="47" t="s">
        <v>156</v>
      </c>
    </row>
    <row r="2" spans="2:31" s="87" customFormat="1" ht="15.75" customHeight="1" x14ac:dyDescent="0.3">
      <c r="B2" s="49" t="s">
        <v>70</v>
      </c>
      <c r="C2" s="49"/>
      <c r="D2" s="50"/>
      <c r="E2" s="49" t="s">
        <v>71</v>
      </c>
      <c r="F2" s="122" t="s">
        <v>187</v>
      </c>
      <c r="G2" s="122"/>
      <c r="H2" s="104"/>
      <c r="L2" s="123"/>
      <c r="M2" s="123"/>
      <c r="N2" s="123"/>
      <c r="O2" s="105"/>
      <c r="P2" s="124"/>
      <c r="Q2" s="124"/>
      <c r="R2" s="124"/>
      <c r="AA2" s="84" t="s">
        <v>107</v>
      </c>
      <c r="AB2" s="85" t="s">
        <v>110</v>
      </c>
      <c r="AC2" s="85" t="s">
        <v>61</v>
      </c>
      <c r="AD2" s="75" t="s">
        <v>166</v>
      </c>
      <c r="AE2" s="86" t="s">
        <v>115</v>
      </c>
    </row>
    <row r="3" spans="2:31" s="87" customFormat="1" ht="15.75" customHeight="1" x14ac:dyDescent="0.3">
      <c r="B3" s="49" t="s">
        <v>72</v>
      </c>
      <c r="C3" s="49"/>
      <c r="D3" s="50"/>
      <c r="E3" s="49" t="s">
        <v>71</v>
      </c>
      <c r="F3" s="121" t="s">
        <v>73</v>
      </c>
      <c r="G3" s="121"/>
      <c r="H3" s="104"/>
      <c r="L3" s="123"/>
      <c r="M3" s="123"/>
      <c r="N3" s="123"/>
      <c r="O3" s="105"/>
      <c r="P3" s="124"/>
      <c r="Q3" s="124"/>
      <c r="R3" s="124"/>
      <c r="AA3" s="84" t="s">
        <v>108</v>
      </c>
      <c r="AB3" s="85" t="s">
        <v>109</v>
      </c>
      <c r="AC3" s="85" t="s">
        <v>67</v>
      </c>
      <c r="AD3" s="75" t="s">
        <v>171</v>
      </c>
      <c r="AE3" s="106" t="s">
        <v>116</v>
      </c>
    </row>
    <row r="4" spans="2:31" s="87" customFormat="1" ht="15.75" customHeight="1" x14ac:dyDescent="0.3">
      <c r="B4" s="49" t="s">
        <v>74</v>
      </c>
      <c r="C4" s="49"/>
      <c r="D4" s="50"/>
      <c r="E4" s="49" t="s">
        <v>71</v>
      </c>
      <c r="F4" s="121" t="s">
        <v>188</v>
      </c>
      <c r="G4" s="121"/>
      <c r="H4" s="104"/>
      <c r="L4" s="105"/>
      <c r="M4" s="105"/>
      <c r="N4" s="105"/>
      <c r="O4" s="105"/>
      <c r="P4" s="107"/>
      <c r="Q4" s="107"/>
      <c r="R4" s="107"/>
      <c r="AC4" s="85" t="s">
        <v>68</v>
      </c>
      <c r="AD4" s="75" t="s">
        <v>168</v>
      </c>
      <c r="AE4" s="86" t="s">
        <v>142</v>
      </c>
    </row>
    <row r="5" spans="2:31" s="87" customFormat="1" ht="15.75" customHeight="1" x14ac:dyDescent="0.3">
      <c r="B5" s="51" t="s">
        <v>75</v>
      </c>
      <c r="C5" s="51"/>
      <c r="D5" s="49"/>
      <c r="E5" s="49" t="s">
        <v>71</v>
      </c>
      <c r="F5" s="121" t="s">
        <v>76</v>
      </c>
      <c r="G5" s="121"/>
      <c r="H5" s="104"/>
      <c r="L5" s="105"/>
      <c r="M5" s="105"/>
      <c r="N5" s="105"/>
      <c r="O5" s="105"/>
      <c r="P5" s="107"/>
      <c r="Q5" s="107"/>
      <c r="R5" s="107"/>
      <c r="AD5" s="75" t="s">
        <v>58</v>
      </c>
      <c r="AE5" s="86" t="s">
        <v>143</v>
      </c>
    </row>
    <row r="6" spans="2:31" s="87" customFormat="1" ht="15.75" customHeight="1" x14ac:dyDescent="0.3">
      <c r="B6" s="51" t="s">
        <v>77</v>
      </c>
      <c r="C6" s="51"/>
      <c r="D6" s="49"/>
      <c r="E6" s="49" t="s">
        <v>71</v>
      </c>
      <c r="F6" s="121">
        <v>228167000</v>
      </c>
      <c r="G6" s="121"/>
      <c r="H6" s="104"/>
      <c r="L6" s="105"/>
      <c r="M6" s="105"/>
      <c r="N6" s="105"/>
      <c r="O6" s="105"/>
      <c r="P6" s="107"/>
      <c r="Q6" s="107"/>
      <c r="R6" s="107"/>
      <c r="AD6" s="75" t="s">
        <v>169</v>
      </c>
      <c r="AE6" s="86" t="s">
        <v>118</v>
      </c>
    </row>
    <row r="7" spans="2:31" s="87" customFormat="1" ht="15.75" customHeight="1" x14ac:dyDescent="0.3">
      <c r="B7" s="51" t="s">
        <v>78</v>
      </c>
      <c r="C7" s="51"/>
      <c r="D7" s="50"/>
      <c r="E7" s="49" t="s">
        <v>71</v>
      </c>
      <c r="F7" s="121">
        <v>9017850</v>
      </c>
      <c r="G7" s="121"/>
      <c r="H7" s="104"/>
      <c r="L7" s="105"/>
      <c r="M7" s="105"/>
      <c r="N7" s="105"/>
      <c r="O7" s="105"/>
      <c r="P7" s="107"/>
      <c r="Q7" s="107"/>
      <c r="R7" s="107"/>
      <c r="AD7" s="75" t="s">
        <v>172</v>
      </c>
      <c r="AE7" s="86" t="s">
        <v>138</v>
      </c>
    </row>
    <row r="8" spans="2:31" s="87" customFormat="1" ht="15.75" customHeight="1" x14ac:dyDescent="0.3">
      <c r="B8" s="51" t="s">
        <v>79</v>
      </c>
      <c r="C8" s="51"/>
      <c r="D8" s="50"/>
      <c r="E8" s="49" t="s">
        <v>71</v>
      </c>
      <c r="F8" s="121" t="s">
        <v>189</v>
      </c>
      <c r="G8" s="121"/>
      <c r="H8" s="104"/>
      <c r="L8" s="105"/>
      <c r="M8" s="105"/>
      <c r="N8" s="105"/>
      <c r="O8" s="105"/>
      <c r="P8" s="107"/>
      <c r="Q8" s="107"/>
      <c r="R8" s="107"/>
      <c r="AE8" s="86" t="s">
        <v>119</v>
      </c>
    </row>
    <row r="9" spans="2:31" x14ac:dyDescent="0.3">
      <c r="B9" s="55"/>
      <c r="C9" s="55"/>
      <c r="D9" s="55"/>
      <c r="E9" s="55"/>
      <c r="F9" s="55"/>
      <c r="G9" s="55"/>
      <c r="L9" s="51"/>
      <c r="M9" s="51"/>
      <c r="N9" s="51"/>
      <c r="O9" s="51"/>
      <c r="P9" s="59"/>
      <c r="Q9" s="59"/>
      <c r="R9" s="59"/>
      <c r="AE9" s="86" t="s">
        <v>120</v>
      </c>
    </row>
    <row r="10" spans="2:31" x14ac:dyDescent="0.3">
      <c r="B10" s="52" t="s">
        <v>80</v>
      </c>
      <c r="C10" s="53"/>
      <c r="D10" s="128" t="s">
        <v>190</v>
      </c>
      <c r="E10" s="128"/>
      <c r="F10" s="128"/>
      <c r="G10" s="129"/>
      <c r="L10" s="51"/>
      <c r="M10" s="51"/>
      <c r="N10" s="51"/>
      <c r="O10" s="51"/>
      <c r="P10" s="59"/>
      <c r="Q10" s="59"/>
      <c r="R10" s="59"/>
      <c r="AE10" s="48" t="s">
        <v>122</v>
      </c>
    </row>
    <row r="11" spans="2:31" x14ac:dyDescent="0.3">
      <c r="B11" s="54" t="s">
        <v>81</v>
      </c>
      <c r="C11" s="55"/>
      <c r="D11" s="125">
        <v>205</v>
      </c>
      <c r="E11" s="125"/>
      <c r="F11" s="125"/>
      <c r="G11" s="126"/>
      <c r="L11" s="51"/>
      <c r="M11" s="51"/>
      <c r="N11" s="51"/>
      <c r="O11" s="51"/>
      <c r="P11" s="59"/>
      <c r="Q11" s="59"/>
      <c r="R11" s="59"/>
      <c r="AE11" s="48" t="s">
        <v>124</v>
      </c>
    </row>
    <row r="12" spans="2:31" x14ac:dyDescent="0.3">
      <c r="L12" s="51"/>
      <c r="M12" s="51"/>
      <c r="N12" s="51"/>
      <c r="O12" s="51"/>
      <c r="P12" s="127"/>
      <c r="Q12" s="127"/>
      <c r="R12" s="127"/>
      <c r="AE12" s="48" t="s">
        <v>144</v>
      </c>
    </row>
    <row r="13" spans="2:31" x14ac:dyDescent="0.3">
      <c r="B13" s="52" t="s">
        <v>82</v>
      </c>
      <c r="C13" s="53"/>
      <c r="D13" s="56" t="s">
        <v>83</v>
      </c>
      <c r="E13" s="57" t="s">
        <v>71</v>
      </c>
      <c r="F13" s="128" t="s">
        <v>191</v>
      </c>
      <c r="G13" s="129"/>
      <c r="L13" s="51"/>
      <c r="M13" s="51"/>
      <c r="N13" s="51"/>
      <c r="O13" s="51"/>
      <c r="P13" s="127"/>
      <c r="Q13" s="127"/>
      <c r="R13" s="127"/>
      <c r="AE13" s="48" t="s">
        <v>126</v>
      </c>
    </row>
    <row r="14" spans="2:31" x14ac:dyDescent="0.3">
      <c r="B14" s="58"/>
      <c r="C14" s="49"/>
      <c r="D14" s="51" t="s">
        <v>84</v>
      </c>
      <c r="E14" s="59" t="s">
        <v>71</v>
      </c>
      <c r="F14" s="130">
        <v>43274</v>
      </c>
      <c r="G14" s="131"/>
      <c r="L14" s="132"/>
      <c r="M14" s="132"/>
      <c r="N14" s="132"/>
      <c r="O14" s="51"/>
      <c r="P14" s="127"/>
      <c r="Q14" s="127"/>
      <c r="R14" s="127"/>
      <c r="AE14" s="48" t="s">
        <v>151</v>
      </c>
    </row>
    <row r="15" spans="2:31" x14ac:dyDescent="0.3">
      <c r="B15" s="58"/>
      <c r="C15" s="49"/>
      <c r="D15" s="51" t="s">
        <v>85</v>
      </c>
      <c r="E15" s="59" t="s">
        <v>71</v>
      </c>
      <c r="F15" s="133">
        <v>0.33680555555555558</v>
      </c>
      <c r="G15" s="134"/>
      <c r="L15" s="132"/>
      <c r="M15" s="132"/>
      <c r="N15" s="132"/>
      <c r="O15" s="51"/>
      <c r="P15" s="127"/>
      <c r="Q15" s="127"/>
      <c r="R15" s="127"/>
      <c r="AE15" s="48" t="s">
        <v>127</v>
      </c>
    </row>
    <row r="16" spans="2:31" x14ac:dyDescent="0.3">
      <c r="B16" s="54"/>
      <c r="C16" s="55"/>
      <c r="D16" s="60" t="s">
        <v>86</v>
      </c>
      <c r="E16" s="61" t="s">
        <v>71</v>
      </c>
      <c r="F16" s="125">
        <v>0</v>
      </c>
      <c r="G16" s="126"/>
      <c r="AE16" s="48" t="s">
        <v>148</v>
      </c>
    </row>
    <row r="17" spans="2:31" x14ac:dyDescent="0.3">
      <c r="F17" s="108"/>
      <c r="G17" s="108"/>
      <c r="AE17" s="48" t="s">
        <v>129</v>
      </c>
    </row>
    <row r="18" spans="2:31" x14ac:dyDescent="0.3">
      <c r="B18" s="52" t="s">
        <v>87</v>
      </c>
      <c r="C18" s="53"/>
      <c r="D18" s="56" t="s">
        <v>83</v>
      </c>
      <c r="E18" s="56" t="s">
        <v>71</v>
      </c>
      <c r="F18" s="128" t="s">
        <v>191</v>
      </c>
      <c r="G18" s="129"/>
      <c r="AE18" s="48" t="s">
        <v>123</v>
      </c>
    </row>
    <row r="19" spans="2:31" x14ac:dyDescent="0.3">
      <c r="B19" s="58"/>
      <c r="C19" s="49"/>
      <c r="D19" s="51" t="s">
        <v>84</v>
      </c>
      <c r="E19" s="51" t="s">
        <v>71</v>
      </c>
      <c r="F19" s="130">
        <v>43306</v>
      </c>
      <c r="G19" s="131"/>
      <c r="AE19" s="48" t="s">
        <v>121</v>
      </c>
    </row>
    <row r="20" spans="2:31" x14ac:dyDescent="0.3">
      <c r="B20" s="58"/>
      <c r="C20" s="49"/>
      <c r="D20" s="51" t="s">
        <v>85</v>
      </c>
      <c r="E20" s="51" t="s">
        <v>71</v>
      </c>
      <c r="F20" s="133">
        <v>0.29166666666666669</v>
      </c>
      <c r="G20" s="134"/>
      <c r="AE20" s="48" t="s">
        <v>153</v>
      </c>
    </row>
    <row r="21" spans="2:31" x14ac:dyDescent="0.3">
      <c r="B21" s="54"/>
      <c r="C21" s="55"/>
      <c r="D21" s="60" t="s">
        <v>86</v>
      </c>
      <c r="E21" s="60" t="s">
        <v>71</v>
      </c>
      <c r="F21" s="125">
        <v>7189</v>
      </c>
      <c r="G21" s="126"/>
      <c r="AE21" s="48" t="s">
        <v>125</v>
      </c>
    </row>
    <row r="22" spans="2:31" ht="12" customHeight="1" x14ac:dyDescent="0.3">
      <c r="AE22" s="48" t="s">
        <v>155</v>
      </c>
    </row>
    <row r="23" spans="2:31" ht="12" customHeight="1" x14ac:dyDescent="0.3">
      <c r="B23" s="88">
        <f>ROUND((F19+F20)-(F14+F15),2)</f>
        <v>31.95</v>
      </c>
      <c r="C23" s="13"/>
      <c r="D23" s="14" t="s">
        <v>88</v>
      </c>
      <c r="E23" s="13"/>
      <c r="F23" s="13"/>
      <c r="G23" s="13"/>
      <c r="H23" s="89">
        <f>F21-F16</f>
        <v>7189</v>
      </c>
      <c r="I23" s="13"/>
      <c r="J23" s="15" t="s">
        <v>89</v>
      </c>
      <c r="AE23" s="48" t="s">
        <v>131</v>
      </c>
    </row>
    <row r="24" spans="2:31" x14ac:dyDescent="0.3">
      <c r="AE24" s="48" t="s">
        <v>128</v>
      </c>
    </row>
    <row r="25" spans="2:31" x14ac:dyDescent="0.3">
      <c r="B25" s="52" t="s">
        <v>90</v>
      </c>
      <c r="C25" s="53"/>
      <c r="D25" s="53"/>
      <c r="E25" s="53"/>
      <c r="F25" s="53"/>
      <c r="G25" s="62"/>
      <c r="H25" s="53" t="s">
        <v>91</v>
      </c>
      <c r="I25" s="53" t="s">
        <v>71</v>
      </c>
      <c r="J25" s="77">
        <f>portant</f>
        <v>20</v>
      </c>
      <c r="AE25" s="48" t="s">
        <v>130</v>
      </c>
    </row>
    <row r="26" spans="2:31" x14ac:dyDescent="0.3">
      <c r="B26" s="58"/>
      <c r="C26" s="49"/>
      <c r="D26" s="49"/>
      <c r="E26" s="49"/>
      <c r="F26" s="49"/>
      <c r="G26" s="49"/>
      <c r="H26" s="49" t="s">
        <v>92</v>
      </c>
      <c r="I26" s="49" t="s">
        <v>71</v>
      </c>
      <c r="J26" s="78">
        <f>nul</f>
        <v>0</v>
      </c>
      <c r="AE26" s="48" t="s">
        <v>154</v>
      </c>
    </row>
    <row r="27" spans="2:31" x14ac:dyDescent="0.3">
      <c r="B27" s="54"/>
      <c r="C27" s="55"/>
      <c r="D27" s="55"/>
      <c r="E27" s="55"/>
      <c r="F27" s="55"/>
      <c r="G27" s="55"/>
      <c r="H27" s="55" t="s">
        <v>93</v>
      </c>
      <c r="I27" s="55" t="s">
        <v>71</v>
      </c>
      <c r="J27" s="79">
        <f>J25+J26</f>
        <v>20</v>
      </c>
      <c r="AE27" s="48" t="s">
        <v>133</v>
      </c>
    </row>
    <row r="28" spans="2:31" x14ac:dyDescent="0.3">
      <c r="AE28" s="48" t="s">
        <v>132</v>
      </c>
    </row>
    <row r="29" spans="2:31" x14ac:dyDescent="0.3">
      <c r="B29" s="52" t="s">
        <v>94</v>
      </c>
      <c r="C29" s="53" t="s">
        <v>71</v>
      </c>
      <c r="D29" s="80">
        <f>'2.Log Book'!J429+'2.Log Book'!L429</f>
        <v>123</v>
      </c>
      <c r="E29" s="63"/>
      <c r="G29" s="52" t="s">
        <v>178</v>
      </c>
      <c r="H29" s="95">
        <f>'2.Log Book'!S429</f>
        <v>24</v>
      </c>
      <c r="AE29" s="48" t="s">
        <v>134</v>
      </c>
    </row>
    <row r="30" spans="2:31" x14ac:dyDescent="0.3">
      <c r="B30" s="58" t="s">
        <v>95</v>
      </c>
      <c r="C30" s="49" t="s">
        <v>71</v>
      </c>
      <c r="D30" s="81">
        <f>'2.Log Book'!M429</f>
        <v>185</v>
      </c>
      <c r="E30" s="64"/>
      <c r="G30" s="54" t="s">
        <v>179</v>
      </c>
      <c r="H30" s="96">
        <f>'2.Log Book'!V429</f>
        <v>0</v>
      </c>
      <c r="AE30" s="48" t="s">
        <v>149</v>
      </c>
    </row>
    <row r="31" spans="2:31" x14ac:dyDescent="0.3">
      <c r="B31" s="58" t="s">
        <v>96</v>
      </c>
      <c r="C31" s="49" t="s">
        <v>71</v>
      </c>
      <c r="D31" s="81">
        <f>'2.Log Book'!O429</f>
        <v>15</v>
      </c>
      <c r="E31" s="64"/>
      <c r="AE31" s="48" t="s">
        <v>145</v>
      </c>
    </row>
    <row r="32" spans="2:31" x14ac:dyDescent="0.3">
      <c r="B32" s="58" t="s">
        <v>97</v>
      </c>
      <c r="C32" s="49" t="s">
        <v>71</v>
      </c>
      <c r="D32" s="81">
        <f>'2.Log Book'!Q429</f>
        <v>0</v>
      </c>
      <c r="E32" s="64"/>
      <c r="AE32" s="48" t="s">
        <v>152</v>
      </c>
    </row>
    <row r="33" spans="2:31" x14ac:dyDescent="0.3">
      <c r="B33" s="58"/>
      <c r="C33" s="49"/>
      <c r="D33" s="82"/>
      <c r="E33" s="64"/>
      <c r="AE33" s="48" t="s">
        <v>136</v>
      </c>
    </row>
    <row r="34" spans="2:31" x14ac:dyDescent="0.3">
      <c r="B34" s="54" t="s">
        <v>98</v>
      </c>
      <c r="C34" s="55" t="s">
        <v>71</v>
      </c>
      <c r="D34" s="83">
        <f>SUM(D29:D32)</f>
        <v>323</v>
      </c>
      <c r="E34" s="65"/>
      <c r="AE34" s="48" t="s">
        <v>137</v>
      </c>
    </row>
    <row r="35" spans="2:31" x14ac:dyDescent="0.3">
      <c r="B35" s="49"/>
      <c r="C35" s="49"/>
      <c r="D35" s="49"/>
      <c r="AE35" s="48" t="s">
        <v>117</v>
      </c>
    </row>
    <row r="36" spans="2:31" x14ac:dyDescent="0.3">
      <c r="AE36" s="48" t="s">
        <v>139</v>
      </c>
    </row>
    <row r="37" spans="2:31" x14ac:dyDescent="0.3">
      <c r="AE37" s="48" t="s">
        <v>140</v>
      </c>
    </row>
    <row r="38" spans="2:31" x14ac:dyDescent="0.3">
      <c r="AE38" s="48" t="s">
        <v>135</v>
      </c>
    </row>
    <row r="39" spans="2:31" x14ac:dyDescent="0.3">
      <c r="AE39" s="48" t="s">
        <v>146</v>
      </c>
    </row>
    <row r="40" spans="2:31" x14ac:dyDescent="0.3">
      <c r="AE40" s="48" t="s">
        <v>150</v>
      </c>
    </row>
    <row r="41" spans="2:31" x14ac:dyDescent="0.3">
      <c r="AE41" s="48" t="s">
        <v>141</v>
      </c>
    </row>
    <row r="42" spans="2:31" x14ac:dyDescent="0.3">
      <c r="AE42" s="48" t="s">
        <v>147</v>
      </c>
    </row>
  </sheetData>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14:G14"/>
    <mergeCell ref="L14:N14"/>
    <mergeCell ref="P14:R14"/>
    <mergeCell ref="F20:G20"/>
    <mergeCell ref="F21:G21"/>
    <mergeCell ref="F15:G15"/>
    <mergeCell ref="L15:N15"/>
    <mergeCell ref="P15:R15"/>
    <mergeCell ref="F16:G16"/>
    <mergeCell ref="F18:G18"/>
    <mergeCell ref="F19:G19"/>
    <mergeCell ref="F5:G5"/>
    <mergeCell ref="F6:G6"/>
    <mergeCell ref="D11:G11"/>
    <mergeCell ref="P12:R12"/>
    <mergeCell ref="F13:G13"/>
    <mergeCell ref="P13:R13"/>
    <mergeCell ref="F7:G7"/>
    <mergeCell ref="F8:G8"/>
    <mergeCell ref="D10:G10"/>
    <mergeCell ref="F4:G4"/>
    <mergeCell ref="F2:G2"/>
    <mergeCell ref="L2:N2"/>
    <mergeCell ref="P2:R2"/>
    <mergeCell ref="F3:G3"/>
    <mergeCell ref="L3:N3"/>
    <mergeCell ref="P3:R3"/>
  </mergeCells>
  <dataValidations count="3">
    <dataValidation type="whole" operator="greaterThanOrEqual" showInputMessage="1" showErrorMessage="1" sqref="F21:G21 F16:G16" xr:uid="{00000000-0002-0000-0000-000000000000}">
      <formula1>0</formula1>
    </dataValidation>
    <dataValidation type="time" allowBlank="1" showInputMessage="1" showErrorMessage="1" sqref="F15:G15 F20:G20" xr:uid="{00000000-0002-0000-0000-000001000000}">
      <formula1>0</formula1>
      <formula2>0.999305555555556</formula2>
    </dataValidation>
    <dataValidation type="date" allowBlank="1" showInputMessage="1" showErrorMessage="1" sqref="F14:G14 F19:G19" xr:uid="{00000000-0002-0000-0000-000002000000}">
      <formula1>40909</formula1>
      <formula2>55153</formula2>
    </dataValidation>
  </dataValidations>
  <pageMargins left="0.78740157480314965" right="0.78740157480314965" top="0.98425196850393704" bottom="0.98425196850393704" header="0.51181102362204722" footer="0.51181102362204722"/>
  <pageSetup paperSize="9" scale="89" orientation="landscape" r:id="rId3"/>
  <headerFooter alignWithMargins="0"/>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429"/>
  <sheetViews>
    <sheetView tabSelected="1" view="pageBreakPreview" zoomScale="85" zoomScaleNormal="55" zoomScaleSheetLayoutView="85" workbookViewId="0">
      <pane ySplit="22" topLeftCell="A112" activePane="bottomLeft" state="frozen"/>
      <selection pane="bottomLeft" activeCell="AE125" sqref="A125:XFD188"/>
    </sheetView>
  </sheetViews>
  <sheetFormatPr baseColWidth="10" defaultColWidth="11.44140625" defaultRowHeight="18" customHeight="1" x14ac:dyDescent="0.3"/>
  <cols>
    <col min="1" max="1" width="12.6640625" style="2" customWidth="1"/>
    <col min="2" max="6" width="2.88671875" style="2" customWidth="1"/>
    <col min="7" max="8" width="3.33203125" style="2" customWidth="1"/>
    <col min="9" max="9" width="8.33203125" style="2" customWidth="1"/>
    <col min="10" max="10" width="7.44140625" style="2" customWidth="1"/>
    <col min="11" max="11" width="6.33203125" style="2" customWidth="1"/>
    <col min="12" max="12" width="6.44140625" style="2" bestFit="1" customWidth="1"/>
    <col min="13" max="13" width="7.5546875" style="2" customWidth="1"/>
    <col min="14" max="14" width="6.33203125" style="2" customWidth="1"/>
    <col min="15" max="15" width="7.44140625" style="2" customWidth="1"/>
    <col min="16" max="18" width="6.109375" style="2" customWidth="1"/>
    <col min="19" max="19" width="7.88671875" style="2" customWidth="1"/>
    <col min="20" max="20" width="8.6640625" style="2" bestFit="1" customWidth="1"/>
    <col min="21" max="21" width="7.109375" style="2" bestFit="1" customWidth="1"/>
    <col min="22" max="22" width="9.6640625" style="2" customWidth="1"/>
    <col min="23" max="23" width="8.6640625" style="2" bestFit="1" customWidth="1"/>
    <col min="24" max="24" width="7.88671875" style="2" customWidth="1"/>
    <col min="25" max="25" width="3" style="2" customWidth="1"/>
    <col min="26" max="27" width="5.109375" style="2" customWidth="1"/>
    <col min="28" max="28" width="3.33203125" style="2" customWidth="1"/>
    <col min="29" max="29" width="4.5546875" style="2" customWidth="1"/>
    <col min="30" max="30" width="3.6640625" style="2" customWidth="1"/>
    <col min="31" max="31" width="12.6640625" style="2" customWidth="1"/>
    <col min="32" max="32" width="21.6640625" style="2" customWidth="1"/>
    <col min="33" max="33" width="15" style="2" customWidth="1"/>
    <col min="34" max="38" width="4" style="2" customWidth="1"/>
    <col min="39" max="39" width="6.109375" style="2" customWidth="1"/>
    <col min="40" max="40" width="6.5546875" style="2" customWidth="1"/>
    <col min="41" max="41" width="9" style="2" customWidth="1"/>
    <col min="42" max="42" width="6.44140625" style="18" customWidth="1"/>
    <col min="43" max="43" width="6.88671875" style="18" hidden="1" customWidth="1"/>
    <col min="44" max="44" width="3.5546875" style="18" hidden="1" customWidth="1"/>
    <col min="45" max="45" width="6.88671875" style="18" hidden="1" customWidth="1"/>
    <col min="46" max="46" width="3.5546875" style="18" hidden="1" customWidth="1"/>
    <col min="47" max="47" width="4.6640625" style="18" hidden="1" customWidth="1"/>
    <col min="48" max="52" width="11.44140625" style="18"/>
    <col min="53" max="16384" width="11.44140625" style="2"/>
  </cols>
  <sheetData>
    <row r="1" spans="1:52" s="1" customFormat="1" ht="18" customHeight="1" thickBot="1" x14ac:dyDescent="0.3">
      <c r="A1" s="317" t="s">
        <v>0</v>
      </c>
      <c r="B1" s="318"/>
      <c r="C1" s="318"/>
      <c r="D1" s="318"/>
      <c r="E1" s="318"/>
      <c r="F1" s="318"/>
      <c r="G1" s="318"/>
      <c r="H1" s="318"/>
      <c r="I1" s="318"/>
      <c r="J1" s="319"/>
      <c r="K1" s="317" t="s">
        <v>5</v>
      </c>
      <c r="L1" s="318"/>
      <c r="M1" s="318"/>
      <c r="N1" s="318"/>
      <c r="O1" s="318"/>
      <c r="P1" s="318"/>
      <c r="Q1" s="318"/>
      <c r="R1" s="318"/>
      <c r="S1" s="318"/>
      <c r="T1" s="318"/>
      <c r="U1" s="319"/>
      <c r="V1" s="316" t="s">
        <v>7</v>
      </c>
      <c r="W1" s="312"/>
      <c r="X1" s="312"/>
      <c r="Y1" s="312"/>
      <c r="Z1" s="312"/>
      <c r="AA1" s="312"/>
      <c r="AB1" s="313"/>
      <c r="AC1" s="312" t="s">
        <v>6</v>
      </c>
      <c r="AD1" s="312"/>
      <c r="AE1" s="312"/>
      <c r="AF1" s="312"/>
      <c r="AG1" s="312"/>
      <c r="AH1" s="312"/>
      <c r="AI1" s="312"/>
      <c r="AJ1" s="312"/>
      <c r="AK1" s="312"/>
      <c r="AL1" s="313"/>
      <c r="AM1" s="228" t="s">
        <v>180</v>
      </c>
      <c r="AN1" s="229"/>
      <c r="AO1" s="230"/>
      <c r="AP1" s="17"/>
      <c r="AQ1" s="17"/>
      <c r="AR1" s="17"/>
      <c r="AS1" s="17"/>
      <c r="AT1" s="17"/>
      <c r="AU1" s="17"/>
      <c r="AV1" s="17"/>
      <c r="AW1" s="17"/>
      <c r="AX1" s="17"/>
      <c r="AY1" s="17"/>
      <c r="AZ1" s="17"/>
    </row>
    <row r="2" spans="1:52" ht="20.25" customHeight="1" x14ac:dyDescent="0.3">
      <c r="A2" s="246" t="s">
        <v>1</v>
      </c>
      <c r="B2" s="247"/>
      <c r="C2" s="247"/>
      <c r="D2" s="247"/>
      <c r="E2" s="247"/>
      <c r="F2" s="247"/>
      <c r="G2" s="261" t="str">
        <f>PORT_DEPART</f>
        <v>Abidjan</v>
      </c>
      <c r="H2" s="262"/>
      <c r="I2" s="262"/>
      <c r="J2" s="263"/>
      <c r="K2" s="274" t="s">
        <v>1</v>
      </c>
      <c r="L2" s="275"/>
      <c r="M2" s="275"/>
      <c r="N2" s="275"/>
      <c r="O2" s="275"/>
      <c r="P2" s="250" t="str">
        <f>PORT_arrivée</f>
        <v>Abidjan</v>
      </c>
      <c r="Q2" s="250"/>
      <c r="R2" s="250"/>
      <c r="S2" s="250"/>
      <c r="T2" s="250"/>
      <c r="U2" s="251"/>
      <c r="V2" s="295" t="str">
        <f>Patron</f>
        <v>GARREC Jean-Marc</v>
      </c>
      <c r="W2" s="296"/>
      <c r="X2" s="296"/>
      <c r="Y2" s="296"/>
      <c r="Z2" s="296"/>
      <c r="AA2" s="296"/>
      <c r="AB2" s="297"/>
      <c r="AC2" s="314"/>
      <c r="AD2" s="314"/>
      <c r="AE2" s="314"/>
      <c r="AF2" s="314"/>
      <c r="AG2" s="314"/>
      <c r="AH2" s="314"/>
      <c r="AI2" s="314"/>
      <c r="AJ2" s="314"/>
      <c r="AK2" s="314"/>
      <c r="AL2" s="314"/>
      <c r="AM2" s="231"/>
      <c r="AN2" s="232"/>
      <c r="AO2" s="233"/>
    </row>
    <row r="3" spans="1:52" ht="20.25" customHeight="1" thickBot="1" x14ac:dyDescent="0.35">
      <c r="A3" s="266" t="s">
        <v>2</v>
      </c>
      <c r="B3" s="267"/>
      <c r="C3" s="267"/>
      <c r="D3" s="267"/>
      <c r="E3" s="267"/>
      <c r="F3" s="267"/>
      <c r="G3" s="258">
        <f>Date_départ</f>
        <v>43274</v>
      </c>
      <c r="H3" s="259"/>
      <c r="I3" s="259"/>
      <c r="J3" s="260"/>
      <c r="K3" s="266" t="s">
        <v>2</v>
      </c>
      <c r="L3" s="267"/>
      <c r="M3" s="267"/>
      <c r="N3" s="267"/>
      <c r="O3" s="267"/>
      <c r="P3" s="248">
        <f>Date_arrivée</f>
        <v>43306</v>
      </c>
      <c r="Q3" s="248"/>
      <c r="R3" s="248"/>
      <c r="S3" s="248"/>
      <c r="T3" s="248"/>
      <c r="U3" s="249"/>
      <c r="V3" s="298"/>
      <c r="W3" s="299"/>
      <c r="X3" s="299"/>
      <c r="Y3" s="299"/>
      <c r="Z3" s="299"/>
      <c r="AA3" s="299"/>
      <c r="AB3" s="300"/>
      <c r="AC3" s="314"/>
      <c r="AD3" s="314"/>
      <c r="AE3" s="314"/>
      <c r="AF3" s="314"/>
      <c r="AG3" s="314"/>
      <c r="AH3" s="314"/>
      <c r="AI3" s="314"/>
      <c r="AJ3" s="314"/>
      <c r="AK3" s="314"/>
      <c r="AL3" s="314"/>
      <c r="AM3" s="234"/>
      <c r="AN3" s="235"/>
      <c r="AO3" s="236"/>
    </row>
    <row r="4" spans="1:52" ht="20.25" customHeight="1" x14ac:dyDescent="0.3">
      <c r="A4" s="266" t="s">
        <v>3</v>
      </c>
      <c r="B4" s="267"/>
      <c r="C4" s="267"/>
      <c r="D4" s="267"/>
      <c r="E4" s="267"/>
      <c r="F4" s="267"/>
      <c r="G4" s="255">
        <f>Heure_départ</f>
        <v>0.33680555555555558</v>
      </c>
      <c r="H4" s="256"/>
      <c r="I4" s="256"/>
      <c r="J4" s="257"/>
      <c r="K4" s="266" t="s">
        <v>3</v>
      </c>
      <c r="L4" s="267"/>
      <c r="M4" s="267"/>
      <c r="N4" s="267"/>
      <c r="O4" s="267"/>
      <c r="P4" s="218">
        <f>Heure_arrivée</f>
        <v>0.29166666666666669</v>
      </c>
      <c r="Q4" s="218"/>
      <c r="R4" s="218"/>
      <c r="S4" s="218"/>
      <c r="T4" s="218"/>
      <c r="U4" s="219"/>
      <c r="V4" s="301" t="s">
        <v>99</v>
      </c>
      <c r="W4" s="302"/>
      <c r="X4" s="305">
        <f>Nr_Marée</f>
        <v>205</v>
      </c>
      <c r="Y4" s="305"/>
      <c r="Z4" s="305"/>
      <c r="AA4" s="305"/>
      <c r="AB4" s="306"/>
      <c r="AC4" s="314"/>
      <c r="AD4" s="314"/>
      <c r="AE4" s="314"/>
      <c r="AF4" s="314"/>
      <c r="AG4" s="314"/>
      <c r="AH4" s="314"/>
      <c r="AI4" s="314"/>
      <c r="AJ4" s="314"/>
      <c r="AK4" s="314"/>
      <c r="AL4" s="314"/>
      <c r="AM4" s="97"/>
      <c r="AN4" s="98"/>
      <c r="AO4" s="102" t="e">
        <f>AU21</f>
        <v>#REF!</v>
      </c>
    </row>
    <row r="5" spans="1:52" ht="20.25" customHeight="1" thickBot="1" x14ac:dyDescent="0.35">
      <c r="A5" s="264" t="s">
        <v>4</v>
      </c>
      <c r="B5" s="265"/>
      <c r="C5" s="265"/>
      <c r="D5" s="265"/>
      <c r="E5" s="265"/>
      <c r="F5" s="265"/>
      <c r="G5" s="252">
        <f>Loch_départ</f>
        <v>0</v>
      </c>
      <c r="H5" s="253"/>
      <c r="I5" s="253"/>
      <c r="J5" s="254"/>
      <c r="K5" s="264" t="s">
        <v>4</v>
      </c>
      <c r="L5" s="265"/>
      <c r="M5" s="265"/>
      <c r="N5" s="265"/>
      <c r="O5" s="265"/>
      <c r="P5" s="216">
        <f>Loch_arrivée</f>
        <v>7189</v>
      </c>
      <c r="Q5" s="216"/>
      <c r="R5" s="216"/>
      <c r="S5" s="216"/>
      <c r="T5" s="216"/>
      <c r="U5" s="217"/>
      <c r="V5" s="303"/>
      <c r="W5" s="304"/>
      <c r="X5" s="307"/>
      <c r="Y5" s="307"/>
      <c r="Z5" s="307"/>
      <c r="AA5" s="307"/>
      <c r="AB5" s="308"/>
      <c r="AC5" s="315"/>
      <c r="AD5" s="315"/>
      <c r="AE5" s="315"/>
      <c r="AF5" s="315"/>
      <c r="AG5" s="315"/>
      <c r="AH5" s="315"/>
      <c r="AI5" s="315"/>
      <c r="AJ5" s="315"/>
      <c r="AK5" s="315"/>
      <c r="AL5" s="315"/>
      <c r="AM5" s="99"/>
      <c r="AN5" s="100"/>
      <c r="AO5" s="101"/>
    </row>
    <row r="6" spans="1:52" ht="18" customHeight="1" thickBot="1" x14ac:dyDescent="0.3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3">
      <c r="A7" s="339" t="s">
        <v>8</v>
      </c>
      <c r="B7" s="340" t="s">
        <v>105</v>
      </c>
      <c r="C7" s="341"/>
      <c r="D7" s="341"/>
      <c r="E7" s="341"/>
      <c r="F7" s="342"/>
      <c r="G7" s="283" t="s">
        <v>9</v>
      </c>
      <c r="H7" s="284"/>
      <c r="I7" s="284"/>
      <c r="J7" s="283" t="s">
        <v>52</v>
      </c>
      <c r="K7" s="284"/>
      <c r="L7" s="284"/>
      <c r="M7" s="284"/>
      <c r="N7" s="284"/>
      <c r="O7" s="284"/>
      <c r="P7" s="284"/>
      <c r="Q7" s="284"/>
      <c r="R7" s="284"/>
      <c r="S7" s="284"/>
      <c r="T7" s="284"/>
      <c r="U7" s="284"/>
      <c r="V7" s="284"/>
      <c r="W7" s="284"/>
      <c r="X7" s="285"/>
      <c r="Y7" s="237" t="s">
        <v>45</v>
      </c>
      <c r="Z7" s="238"/>
      <c r="AA7" s="238"/>
      <c r="AB7" s="238"/>
      <c r="AC7" s="238"/>
      <c r="AD7" s="239"/>
      <c r="AE7" s="69" t="s">
        <v>56</v>
      </c>
      <c r="AF7" s="19" t="s">
        <v>62</v>
      </c>
      <c r="AG7" s="70" t="s">
        <v>57</v>
      </c>
      <c r="AH7" s="283" t="s">
        <v>43</v>
      </c>
      <c r="AI7" s="284"/>
      <c r="AJ7" s="284"/>
      <c r="AK7" s="284"/>
      <c r="AL7" s="285"/>
      <c r="AM7" s="347" t="s">
        <v>42</v>
      </c>
      <c r="AN7" s="323" t="s">
        <v>182</v>
      </c>
      <c r="AO7" s="325"/>
    </row>
    <row r="8" spans="1:52" ht="18" customHeight="1" x14ac:dyDescent="0.3">
      <c r="A8" s="276"/>
      <c r="B8" s="329"/>
      <c r="C8" s="327"/>
      <c r="D8" s="327"/>
      <c r="E8" s="327"/>
      <c r="F8" s="328"/>
      <c r="G8" s="286" t="s">
        <v>10</v>
      </c>
      <c r="H8" s="287"/>
      <c r="I8" s="287"/>
      <c r="J8" s="286" t="s">
        <v>53</v>
      </c>
      <c r="K8" s="287"/>
      <c r="L8" s="344"/>
      <c r="M8" s="344"/>
      <c r="N8" s="344"/>
      <c r="O8" s="344"/>
      <c r="P8" s="344"/>
      <c r="Q8" s="344"/>
      <c r="R8" s="344"/>
      <c r="S8" s="344"/>
      <c r="T8" s="344"/>
      <c r="U8" s="344"/>
      <c r="V8" s="344"/>
      <c r="W8" s="344"/>
      <c r="X8" s="287"/>
      <c r="Y8" s="240" t="s">
        <v>44</v>
      </c>
      <c r="Z8" s="241"/>
      <c r="AA8" s="241"/>
      <c r="AB8" s="241"/>
      <c r="AC8" s="241"/>
      <c r="AD8" s="242"/>
      <c r="AE8" s="71" t="s">
        <v>100</v>
      </c>
      <c r="AF8" s="20" t="s">
        <v>62</v>
      </c>
      <c r="AG8" s="72" t="s">
        <v>57</v>
      </c>
      <c r="AH8" s="286" t="s">
        <v>101</v>
      </c>
      <c r="AI8" s="287"/>
      <c r="AJ8" s="287"/>
      <c r="AK8" s="287"/>
      <c r="AL8" s="288"/>
      <c r="AM8" s="348"/>
      <c r="AN8" s="345" t="s">
        <v>183</v>
      </c>
      <c r="AO8" s="346"/>
    </row>
    <row r="9" spans="1:52" ht="18" customHeight="1" thickBot="1" x14ac:dyDescent="0.35">
      <c r="A9" s="276"/>
      <c r="B9" s="329"/>
      <c r="C9" s="327"/>
      <c r="D9" s="327"/>
      <c r="E9" s="327"/>
      <c r="F9" s="328"/>
      <c r="G9" s="335" t="s">
        <v>11</v>
      </c>
      <c r="H9" s="336"/>
      <c r="I9" s="336"/>
      <c r="J9" s="286" t="s">
        <v>54</v>
      </c>
      <c r="K9" s="287"/>
      <c r="L9" s="344"/>
      <c r="M9" s="344"/>
      <c r="N9" s="344"/>
      <c r="O9" s="344"/>
      <c r="P9" s="344"/>
      <c r="Q9" s="344"/>
      <c r="R9" s="344"/>
      <c r="S9" s="344"/>
      <c r="T9" s="344"/>
      <c r="U9" s="344"/>
      <c r="V9" s="344"/>
      <c r="W9" s="344"/>
      <c r="X9" s="287"/>
      <c r="Y9" s="243" t="s">
        <v>45</v>
      </c>
      <c r="Z9" s="244"/>
      <c r="AA9" s="244"/>
      <c r="AB9" s="244"/>
      <c r="AC9" s="244"/>
      <c r="AD9" s="245"/>
      <c r="AE9" s="71" t="s">
        <v>59</v>
      </c>
      <c r="AF9" s="20" t="s">
        <v>103</v>
      </c>
      <c r="AG9" s="73" t="s">
        <v>63</v>
      </c>
      <c r="AH9" s="289" t="s">
        <v>102</v>
      </c>
      <c r="AI9" s="290"/>
      <c r="AJ9" s="290"/>
      <c r="AK9" s="290"/>
      <c r="AL9" s="291"/>
      <c r="AM9" s="348"/>
      <c r="AN9" s="345" t="s">
        <v>184</v>
      </c>
      <c r="AO9" s="346"/>
    </row>
    <row r="10" spans="1:52" ht="18" customHeight="1" x14ac:dyDescent="0.3">
      <c r="A10" s="276"/>
      <c r="B10" s="329"/>
      <c r="C10" s="327"/>
      <c r="D10" s="327"/>
      <c r="E10" s="327"/>
      <c r="F10" s="328"/>
      <c r="G10" s="333" t="s">
        <v>12</v>
      </c>
      <c r="H10" s="293" t="s">
        <v>13</v>
      </c>
      <c r="I10" s="293" t="s">
        <v>64</v>
      </c>
      <c r="J10" s="220">
        <v>1</v>
      </c>
      <c r="K10" s="187"/>
      <c r="L10" s="188"/>
      <c r="M10" s="220">
        <v>2</v>
      </c>
      <c r="N10" s="188"/>
      <c r="O10" s="220">
        <v>3</v>
      </c>
      <c r="P10" s="188"/>
      <c r="Q10" s="187">
        <v>4</v>
      </c>
      <c r="R10" s="188"/>
      <c r="S10" s="277" t="s">
        <v>31</v>
      </c>
      <c r="T10" s="278"/>
      <c r="U10" s="279"/>
      <c r="V10" s="323" t="s">
        <v>36</v>
      </c>
      <c r="W10" s="324"/>
      <c r="X10" s="325"/>
      <c r="Y10" s="363" t="s">
        <v>39</v>
      </c>
      <c r="Z10" s="364" t="s">
        <v>69</v>
      </c>
      <c r="AA10" s="292" t="s">
        <v>49</v>
      </c>
      <c r="AB10" s="292" t="s">
        <v>40</v>
      </c>
      <c r="AC10" s="292" t="s">
        <v>50</v>
      </c>
      <c r="AD10" s="320" t="s">
        <v>41</v>
      </c>
      <c r="AE10" s="353" t="s">
        <v>60</v>
      </c>
      <c r="AF10" s="375" t="s">
        <v>167</v>
      </c>
      <c r="AG10" s="211" t="s">
        <v>185</v>
      </c>
      <c r="AH10" s="354" t="s">
        <v>104</v>
      </c>
      <c r="AI10" s="355"/>
      <c r="AJ10" s="355"/>
      <c r="AK10" s="355"/>
      <c r="AL10" s="211"/>
      <c r="AM10" s="349"/>
      <c r="AN10" s="333" t="s">
        <v>47</v>
      </c>
      <c r="AO10" s="321" t="s">
        <v>51</v>
      </c>
    </row>
    <row r="11" spans="1:52" ht="18" customHeight="1" x14ac:dyDescent="0.3">
      <c r="A11" s="276"/>
      <c r="B11" s="329"/>
      <c r="C11" s="327"/>
      <c r="D11" s="327"/>
      <c r="E11" s="327"/>
      <c r="F11" s="328"/>
      <c r="G11" s="333"/>
      <c r="H11" s="293"/>
      <c r="I11" s="293"/>
      <c r="J11" s="221" t="s">
        <v>14</v>
      </c>
      <c r="K11" s="189"/>
      <c r="L11" s="190"/>
      <c r="M11" s="221" t="s">
        <v>23</v>
      </c>
      <c r="N11" s="190"/>
      <c r="O11" s="221" t="s">
        <v>26</v>
      </c>
      <c r="P11" s="190"/>
      <c r="Q11" s="189" t="s">
        <v>162</v>
      </c>
      <c r="R11" s="190"/>
      <c r="S11" s="280"/>
      <c r="T11" s="281"/>
      <c r="U11" s="282"/>
      <c r="V11" s="268" t="s">
        <v>32</v>
      </c>
      <c r="W11" s="269"/>
      <c r="X11" s="270"/>
      <c r="Y11" s="333"/>
      <c r="Z11" s="365"/>
      <c r="AA11" s="293"/>
      <c r="AB11" s="293"/>
      <c r="AC11" s="293"/>
      <c r="AD11" s="321"/>
      <c r="AE11" s="351"/>
      <c r="AF11" s="376"/>
      <c r="AG11" s="212"/>
      <c r="AH11" s="356"/>
      <c r="AI11" s="357"/>
      <c r="AJ11" s="357"/>
      <c r="AK11" s="357"/>
      <c r="AL11" s="212"/>
      <c r="AM11" s="349"/>
      <c r="AN11" s="333"/>
      <c r="AO11" s="321"/>
    </row>
    <row r="12" spans="1:52" ht="18" customHeight="1" thickBot="1" x14ac:dyDescent="0.35">
      <c r="A12" s="276" t="s">
        <v>46</v>
      </c>
      <c r="B12" s="326" t="s">
        <v>65</v>
      </c>
      <c r="C12" s="327"/>
      <c r="D12" s="327"/>
      <c r="E12" s="327"/>
      <c r="F12" s="328"/>
      <c r="G12" s="333"/>
      <c r="H12" s="293"/>
      <c r="I12" s="293"/>
      <c r="J12" s="221"/>
      <c r="K12" s="189"/>
      <c r="L12" s="190"/>
      <c r="M12" s="221"/>
      <c r="N12" s="190"/>
      <c r="O12" s="221"/>
      <c r="P12" s="190"/>
      <c r="Q12" s="189"/>
      <c r="R12" s="190"/>
      <c r="S12" s="222" t="s">
        <v>66</v>
      </c>
      <c r="T12" s="223"/>
      <c r="U12" s="224"/>
      <c r="V12" s="271"/>
      <c r="W12" s="272"/>
      <c r="X12" s="273"/>
      <c r="Y12" s="333"/>
      <c r="Z12" s="365"/>
      <c r="AA12" s="293"/>
      <c r="AB12" s="293"/>
      <c r="AC12" s="293"/>
      <c r="AD12" s="321"/>
      <c r="AE12" s="351"/>
      <c r="AF12" s="377"/>
      <c r="AG12" s="212"/>
      <c r="AH12" s="356"/>
      <c r="AI12" s="357"/>
      <c r="AJ12" s="357"/>
      <c r="AK12" s="357"/>
      <c r="AL12" s="212"/>
      <c r="AM12" s="349"/>
      <c r="AN12" s="333"/>
      <c r="AO12" s="321"/>
    </row>
    <row r="13" spans="1:52" ht="18" customHeight="1" x14ac:dyDescent="0.3">
      <c r="A13" s="276"/>
      <c r="B13" s="329"/>
      <c r="C13" s="327"/>
      <c r="D13" s="327"/>
      <c r="E13" s="327"/>
      <c r="F13" s="328"/>
      <c r="G13" s="333"/>
      <c r="H13" s="293"/>
      <c r="I13" s="293"/>
      <c r="J13" s="221" t="s">
        <v>15</v>
      </c>
      <c r="K13" s="189"/>
      <c r="L13" s="190"/>
      <c r="M13" s="221" t="s">
        <v>24</v>
      </c>
      <c r="N13" s="190"/>
      <c r="O13" s="221" t="s">
        <v>26</v>
      </c>
      <c r="P13" s="190"/>
      <c r="Q13" s="189" t="s">
        <v>163</v>
      </c>
      <c r="R13" s="190"/>
      <c r="S13" s="222"/>
      <c r="T13" s="223"/>
      <c r="U13" s="224"/>
      <c r="V13" s="323" t="s">
        <v>37</v>
      </c>
      <c r="W13" s="324"/>
      <c r="X13" s="325"/>
      <c r="Y13" s="333"/>
      <c r="Z13" s="365"/>
      <c r="AA13" s="293"/>
      <c r="AB13" s="293"/>
      <c r="AC13" s="293"/>
      <c r="AD13" s="321"/>
      <c r="AE13" s="110" t="s">
        <v>186</v>
      </c>
      <c r="AF13" s="76" t="s">
        <v>166</v>
      </c>
      <c r="AG13" s="212"/>
      <c r="AH13" s="356"/>
      <c r="AI13" s="357"/>
      <c r="AJ13" s="357"/>
      <c r="AK13" s="357"/>
      <c r="AL13" s="212"/>
      <c r="AM13" s="349"/>
      <c r="AN13" s="333"/>
      <c r="AO13" s="321"/>
    </row>
    <row r="14" spans="1:52" ht="18" customHeight="1" thickBot="1" x14ac:dyDescent="0.35">
      <c r="A14" s="276"/>
      <c r="B14" s="329"/>
      <c r="C14" s="327"/>
      <c r="D14" s="327"/>
      <c r="E14" s="327"/>
      <c r="F14" s="328"/>
      <c r="G14" s="333"/>
      <c r="H14" s="293"/>
      <c r="I14" s="293"/>
      <c r="J14" s="221"/>
      <c r="K14" s="189"/>
      <c r="L14" s="190"/>
      <c r="M14" s="221"/>
      <c r="N14" s="190"/>
      <c r="O14" s="221"/>
      <c r="P14" s="190"/>
      <c r="Q14" s="189"/>
      <c r="R14" s="190"/>
      <c r="S14" s="225"/>
      <c r="T14" s="226"/>
      <c r="U14" s="227"/>
      <c r="V14" s="268" t="s">
        <v>33</v>
      </c>
      <c r="W14" s="269"/>
      <c r="X14" s="270"/>
      <c r="Y14" s="333"/>
      <c r="Z14" s="365"/>
      <c r="AA14" s="293"/>
      <c r="AB14" s="293"/>
      <c r="AC14" s="293"/>
      <c r="AD14" s="321"/>
      <c r="AE14" s="67" t="s">
        <v>67</v>
      </c>
      <c r="AF14" s="360" t="s">
        <v>170</v>
      </c>
      <c r="AG14" s="212"/>
      <c r="AH14" s="356"/>
      <c r="AI14" s="357"/>
      <c r="AJ14" s="357"/>
      <c r="AK14" s="357"/>
      <c r="AL14" s="212"/>
      <c r="AM14" s="349"/>
      <c r="AN14" s="333"/>
      <c r="AO14" s="321"/>
    </row>
    <row r="15" spans="1:52" ht="18" customHeight="1" thickBot="1" x14ac:dyDescent="0.35">
      <c r="A15" s="276"/>
      <c r="B15" s="329"/>
      <c r="C15" s="327"/>
      <c r="D15" s="327"/>
      <c r="E15" s="327"/>
      <c r="F15" s="328"/>
      <c r="G15" s="333"/>
      <c r="H15" s="293"/>
      <c r="I15" s="293"/>
      <c r="J15" s="221"/>
      <c r="K15" s="189"/>
      <c r="L15" s="190"/>
      <c r="M15" s="221"/>
      <c r="N15" s="190"/>
      <c r="O15" s="221"/>
      <c r="P15" s="190"/>
      <c r="Q15" s="189"/>
      <c r="R15" s="190"/>
      <c r="S15" s="220" t="s">
        <v>34</v>
      </c>
      <c r="T15" s="187"/>
      <c r="U15" s="188"/>
      <c r="V15" s="271"/>
      <c r="W15" s="272"/>
      <c r="X15" s="273"/>
      <c r="Y15" s="333"/>
      <c r="Z15" s="365"/>
      <c r="AA15" s="293"/>
      <c r="AB15" s="293"/>
      <c r="AC15" s="293"/>
      <c r="AD15" s="321"/>
      <c r="AE15" s="68" t="s">
        <v>68</v>
      </c>
      <c r="AF15" s="362"/>
      <c r="AG15" s="212"/>
      <c r="AH15" s="356"/>
      <c r="AI15" s="357"/>
      <c r="AJ15" s="357"/>
      <c r="AK15" s="357"/>
      <c r="AL15" s="212"/>
      <c r="AM15" s="349"/>
      <c r="AN15" s="333"/>
      <c r="AO15" s="321"/>
    </row>
    <row r="16" spans="1:52" ht="18" customHeight="1" x14ac:dyDescent="0.3">
      <c r="A16" s="276"/>
      <c r="B16" s="329"/>
      <c r="C16" s="327"/>
      <c r="D16" s="327"/>
      <c r="E16" s="327"/>
      <c r="F16" s="328"/>
      <c r="G16" s="333"/>
      <c r="H16" s="293"/>
      <c r="I16" s="293"/>
      <c r="J16" s="221" t="s">
        <v>16</v>
      </c>
      <c r="K16" s="189"/>
      <c r="L16" s="190"/>
      <c r="M16" s="221" t="s">
        <v>25</v>
      </c>
      <c r="N16" s="190"/>
      <c r="O16" s="221" t="s">
        <v>27</v>
      </c>
      <c r="P16" s="190"/>
      <c r="Q16" s="189" t="s">
        <v>14</v>
      </c>
      <c r="R16" s="190"/>
      <c r="S16" s="221"/>
      <c r="T16" s="189"/>
      <c r="U16" s="190"/>
      <c r="V16" s="323" t="s">
        <v>38</v>
      </c>
      <c r="W16" s="324"/>
      <c r="X16" s="325"/>
      <c r="Y16" s="333"/>
      <c r="Z16" s="365"/>
      <c r="AA16" s="293"/>
      <c r="AB16" s="293"/>
      <c r="AC16" s="293"/>
      <c r="AD16" s="321"/>
      <c r="AE16" s="351" t="s">
        <v>55</v>
      </c>
      <c r="AF16" s="109" t="s">
        <v>168</v>
      </c>
      <c r="AG16" s="212"/>
      <c r="AH16" s="356"/>
      <c r="AI16" s="357"/>
      <c r="AJ16" s="357"/>
      <c r="AK16" s="357"/>
      <c r="AL16" s="212"/>
      <c r="AM16" s="349"/>
      <c r="AN16" s="333"/>
      <c r="AO16" s="321"/>
    </row>
    <row r="17" spans="1:47" ht="18" customHeight="1" thickBot="1" x14ac:dyDescent="0.35">
      <c r="A17" s="276" t="s">
        <v>8</v>
      </c>
      <c r="B17" s="326" t="s">
        <v>106</v>
      </c>
      <c r="C17" s="327"/>
      <c r="D17" s="327"/>
      <c r="E17" s="327"/>
      <c r="F17" s="328"/>
      <c r="G17" s="333"/>
      <c r="H17" s="293"/>
      <c r="I17" s="293"/>
      <c r="J17" s="221"/>
      <c r="K17" s="189"/>
      <c r="L17" s="190"/>
      <c r="M17" s="221"/>
      <c r="N17" s="190"/>
      <c r="O17" s="221"/>
      <c r="P17" s="190"/>
      <c r="Q17" s="189"/>
      <c r="R17" s="190"/>
      <c r="S17" s="268" t="s">
        <v>35</v>
      </c>
      <c r="T17" s="269"/>
      <c r="U17" s="270"/>
      <c r="V17" s="268" t="s">
        <v>35</v>
      </c>
      <c r="W17" s="269"/>
      <c r="X17" s="270"/>
      <c r="Y17" s="333"/>
      <c r="Z17" s="365"/>
      <c r="AA17" s="293"/>
      <c r="AB17" s="293"/>
      <c r="AC17" s="293"/>
      <c r="AD17" s="321"/>
      <c r="AE17" s="351"/>
      <c r="AF17" s="74" t="s">
        <v>58</v>
      </c>
      <c r="AG17" s="212"/>
      <c r="AH17" s="356"/>
      <c r="AI17" s="357"/>
      <c r="AJ17" s="357"/>
      <c r="AK17" s="357"/>
      <c r="AL17" s="212"/>
      <c r="AM17" s="349"/>
      <c r="AN17" s="333"/>
      <c r="AO17" s="321"/>
    </row>
    <row r="18" spans="1:47" ht="18" customHeight="1" thickBot="1" x14ac:dyDescent="0.35">
      <c r="A18" s="276"/>
      <c r="B18" s="329"/>
      <c r="C18" s="327"/>
      <c r="D18" s="327"/>
      <c r="E18" s="327"/>
      <c r="F18" s="328"/>
      <c r="G18" s="333"/>
      <c r="H18" s="293"/>
      <c r="I18" s="337"/>
      <c r="J18" s="277" t="s">
        <v>177</v>
      </c>
      <c r="K18" s="279"/>
      <c r="L18" s="90" t="s">
        <v>176</v>
      </c>
      <c r="M18" s="309" t="s">
        <v>174</v>
      </c>
      <c r="N18" s="311"/>
      <c r="O18" s="309" t="s">
        <v>173</v>
      </c>
      <c r="P18" s="311"/>
      <c r="Q18" s="310" t="s">
        <v>164</v>
      </c>
      <c r="R18" s="311"/>
      <c r="S18" s="271"/>
      <c r="T18" s="272"/>
      <c r="U18" s="273"/>
      <c r="V18" s="271"/>
      <c r="W18" s="272"/>
      <c r="X18" s="273"/>
      <c r="Y18" s="333"/>
      <c r="Z18" s="365"/>
      <c r="AA18" s="293"/>
      <c r="AB18" s="293"/>
      <c r="AC18" s="293"/>
      <c r="AD18" s="321"/>
      <c r="AE18" s="351"/>
      <c r="AF18" s="378" t="s">
        <v>169</v>
      </c>
      <c r="AG18" s="212"/>
      <c r="AH18" s="356"/>
      <c r="AI18" s="357"/>
      <c r="AJ18" s="357"/>
      <c r="AK18" s="357"/>
      <c r="AL18" s="212"/>
      <c r="AM18" s="349"/>
      <c r="AN18" s="333"/>
      <c r="AO18" s="321"/>
    </row>
    <row r="19" spans="1:47" ht="18" customHeight="1" x14ac:dyDescent="0.3">
      <c r="A19" s="276"/>
      <c r="B19" s="329"/>
      <c r="C19" s="327"/>
      <c r="D19" s="327"/>
      <c r="E19" s="327"/>
      <c r="F19" s="328"/>
      <c r="G19" s="333"/>
      <c r="H19" s="293"/>
      <c r="I19" s="337"/>
      <c r="J19" s="21" t="s">
        <v>17</v>
      </c>
      <c r="K19" s="94" t="s">
        <v>20</v>
      </c>
      <c r="L19" s="91" t="s">
        <v>20</v>
      </c>
      <c r="M19" s="21" t="s">
        <v>17</v>
      </c>
      <c r="N19" s="22" t="s">
        <v>20</v>
      </c>
      <c r="O19" s="21" t="s">
        <v>17</v>
      </c>
      <c r="P19" s="22" t="s">
        <v>20</v>
      </c>
      <c r="Q19" s="23" t="s">
        <v>17</v>
      </c>
      <c r="R19" s="24" t="s">
        <v>20</v>
      </c>
      <c r="S19" s="21" t="s">
        <v>28</v>
      </c>
      <c r="T19" s="25" t="s">
        <v>17</v>
      </c>
      <c r="U19" s="22" t="s">
        <v>20</v>
      </c>
      <c r="V19" s="23" t="s">
        <v>28</v>
      </c>
      <c r="W19" s="24" t="s">
        <v>17</v>
      </c>
      <c r="X19" s="26" t="s">
        <v>20</v>
      </c>
      <c r="Y19" s="333"/>
      <c r="Z19" s="365"/>
      <c r="AA19" s="293"/>
      <c r="AB19" s="293"/>
      <c r="AC19" s="293"/>
      <c r="AD19" s="321"/>
      <c r="AE19" s="351"/>
      <c r="AF19" s="362"/>
      <c r="AG19" s="212"/>
      <c r="AH19" s="356"/>
      <c r="AI19" s="357"/>
      <c r="AJ19" s="357"/>
      <c r="AK19" s="357"/>
      <c r="AL19" s="212"/>
      <c r="AM19" s="349"/>
      <c r="AN19" s="333"/>
      <c r="AO19" s="321"/>
      <c r="AS19" s="18" t="s">
        <v>161</v>
      </c>
    </row>
    <row r="20" spans="1:47" ht="18" customHeight="1" x14ac:dyDescent="0.3">
      <c r="A20" s="276"/>
      <c r="B20" s="329"/>
      <c r="C20" s="327"/>
      <c r="D20" s="327"/>
      <c r="E20" s="327"/>
      <c r="F20" s="328"/>
      <c r="G20" s="333"/>
      <c r="H20" s="293"/>
      <c r="I20" s="337"/>
      <c r="J20" s="28" t="s">
        <v>18</v>
      </c>
      <c r="K20" s="27" t="s">
        <v>21</v>
      </c>
      <c r="L20" s="92" t="s">
        <v>21</v>
      </c>
      <c r="M20" s="28" t="s">
        <v>18</v>
      </c>
      <c r="N20" s="29" t="s">
        <v>21</v>
      </c>
      <c r="O20" s="28" t="s">
        <v>18</v>
      </c>
      <c r="P20" s="29" t="s">
        <v>21</v>
      </c>
      <c r="Q20" s="30" t="s">
        <v>18</v>
      </c>
      <c r="R20" s="31" t="s">
        <v>21</v>
      </c>
      <c r="S20" s="28" t="s">
        <v>29</v>
      </c>
      <c r="T20" s="32" t="s">
        <v>18</v>
      </c>
      <c r="U20" s="29" t="s">
        <v>21</v>
      </c>
      <c r="V20" s="30" t="s">
        <v>48</v>
      </c>
      <c r="W20" s="31" t="s">
        <v>18</v>
      </c>
      <c r="X20" s="33" t="s">
        <v>21</v>
      </c>
      <c r="Y20" s="333"/>
      <c r="Z20" s="365"/>
      <c r="AA20" s="293"/>
      <c r="AB20" s="293"/>
      <c r="AC20" s="293"/>
      <c r="AD20" s="321"/>
      <c r="AE20" s="351"/>
      <c r="AF20" s="360" t="s">
        <v>172</v>
      </c>
      <c r="AG20" s="212"/>
      <c r="AH20" s="356"/>
      <c r="AI20" s="357"/>
      <c r="AJ20" s="357"/>
      <c r="AK20" s="357"/>
      <c r="AL20" s="212"/>
      <c r="AM20" s="349"/>
      <c r="AN20" s="333"/>
      <c r="AO20" s="321"/>
      <c r="AS20" s="18" t="s">
        <v>159</v>
      </c>
      <c r="AT20" s="18" t="s">
        <v>160</v>
      </c>
    </row>
    <row r="21" spans="1:47" ht="18" customHeight="1" thickBot="1" x14ac:dyDescent="0.35">
      <c r="A21" s="343"/>
      <c r="B21" s="330"/>
      <c r="C21" s="331"/>
      <c r="D21" s="331"/>
      <c r="E21" s="331"/>
      <c r="F21" s="332"/>
      <c r="G21" s="334"/>
      <c r="H21" s="294"/>
      <c r="I21" s="338"/>
      <c r="J21" s="35" t="s">
        <v>19</v>
      </c>
      <c r="K21" s="34" t="s">
        <v>22</v>
      </c>
      <c r="L21" s="93" t="s">
        <v>22</v>
      </c>
      <c r="M21" s="35" t="s">
        <v>19</v>
      </c>
      <c r="N21" s="36" t="s">
        <v>22</v>
      </c>
      <c r="O21" s="35" t="s">
        <v>19</v>
      </c>
      <c r="P21" s="36" t="s">
        <v>22</v>
      </c>
      <c r="Q21" s="37" t="s">
        <v>19</v>
      </c>
      <c r="R21" s="38" t="s">
        <v>22</v>
      </c>
      <c r="S21" s="35" t="s">
        <v>30</v>
      </c>
      <c r="T21" s="39" t="s">
        <v>19</v>
      </c>
      <c r="U21" s="36" t="s">
        <v>22</v>
      </c>
      <c r="V21" s="37" t="s">
        <v>30</v>
      </c>
      <c r="W21" s="38" t="s">
        <v>19</v>
      </c>
      <c r="X21" s="40" t="s">
        <v>22</v>
      </c>
      <c r="Y21" s="334"/>
      <c r="Z21" s="366"/>
      <c r="AA21" s="294"/>
      <c r="AB21" s="294"/>
      <c r="AC21" s="294"/>
      <c r="AD21" s="322"/>
      <c r="AE21" s="352"/>
      <c r="AF21" s="361"/>
      <c r="AG21" s="213"/>
      <c r="AH21" s="358"/>
      <c r="AI21" s="359"/>
      <c r="AJ21" s="359"/>
      <c r="AK21" s="359"/>
      <c r="AL21" s="213"/>
      <c r="AM21" s="350"/>
      <c r="AN21" s="334"/>
      <c r="AO21" s="322"/>
      <c r="AS21" s="18">
        <f>SUM(AQ23:AQ1410)</f>
        <v>20</v>
      </c>
      <c r="AT21" s="18">
        <f>SUM(AR23:AR1410)</f>
        <v>0</v>
      </c>
      <c r="AU21" s="18" t="e">
        <f>MAX(AU23:AU426)</f>
        <v>#REF!</v>
      </c>
    </row>
    <row r="22" spans="1:47" ht="18" customHeight="1" thickBot="1" x14ac:dyDescent="0.35">
      <c r="A22" s="309"/>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1"/>
      <c r="AQ22" s="41" t="s">
        <v>159</v>
      </c>
      <c r="AR22" s="41" t="s">
        <v>160</v>
      </c>
      <c r="AU22" s="18" t="s">
        <v>181</v>
      </c>
    </row>
    <row r="23" spans="1:47" ht="18" customHeight="1" x14ac:dyDescent="0.3">
      <c r="A23" s="135">
        <v>43274</v>
      </c>
      <c r="B23" s="150"/>
      <c r="C23" s="151"/>
      <c r="D23" s="151"/>
      <c r="E23" s="151"/>
      <c r="F23" s="152"/>
      <c r="G23" s="168"/>
      <c r="H23" s="160"/>
      <c r="I23" s="166">
        <v>0.33680555555555558</v>
      </c>
      <c r="J23" s="137"/>
      <c r="K23" s="139"/>
      <c r="L23" s="172"/>
      <c r="M23" s="137"/>
      <c r="N23" s="139"/>
      <c r="O23" s="137"/>
      <c r="P23" s="139"/>
      <c r="Q23" s="137"/>
      <c r="R23" s="139"/>
      <c r="S23" s="164"/>
      <c r="T23" s="162"/>
      <c r="U23" s="139"/>
      <c r="V23" s="164"/>
      <c r="W23" s="162"/>
      <c r="X23" s="139"/>
      <c r="Y23" s="168"/>
      <c r="Z23" s="170"/>
      <c r="AA23" s="160"/>
      <c r="AB23" s="160"/>
      <c r="AC23" s="160"/>
      <c r="AD23" s="158"/>
      <c r="AE23" s="12"/>
      <c r="AF23" s="156"/>
      <c r="AG23" s="156"/>
      <c r="AH23" s="150" t="s">
        <v>192</v>
      </c>
      <c r="AI23" s="151"/>
      <c r="AJ23" s="151"/>
      <c r="AK23" s="151"/>
      <c r="AL23" s="152"/>
      <c r="AM23" s="148">
        <v>24.1</v>
      </c>
      <c r="AN23" s="148">
        <v>230</v>
      </c>
      <c r="AO23" s="146">
        <v>7</v>
      </c>
      <c r="AQ23" s="145">
        <f>IF(G23="x", 1,0)</f>
        <v>0</v>
      </c>
      <c r="AR23" s="145">
        <f>IF(H23="x", 1,0)</f>
        <v>0</v>
      </c>
      <c r="AU23" s="144">
        <f>IF(A23="","",1)</f>
        <v>1</v>
      </c>
    </row>
    <row r="24" spans="1:47" ht="18" customHeight="1" thickBot="1" x14ac:dyDescent="0.35">
      <c r="A24" s="136"/>
      <c r="B24" s="141"/>
      <c r="C24" s="142"/>
      <c r="D24" s="142"/>
      <c r="E24" s="142"/>
      <c r="F24" s="143"/>
      <c r="G24" s="169"/>
      <c r="H24" s="161"/>
      <c r="I24" s="167"/>
      <c r="J24" s="138"/>
      <c r="K24" s="140"/>
      <c r="L24" s="173"/>
      <c r="M24" s="138"/>
      <c r="N24" s="140"/>
      <c r="O24" s="138"/>
      <c r="P24" s="140"/>
      <c r="Q24" s="138"/>
      <c r="R24" s="140"/>
      <c r="S24" s="165"/>
      <c r="T24" s="163"/>
      <c r="U24" s="140"/>
      <c r="V24" s="165"/>
      <c r="W24" s="163"/>
      <c r="X24" s="140"/>
      <c r="Y24" s="169"/>
      <c r="Z24" s="171"/>
      <c r="AA24" s="161"/>
      <c r="AB24" s="161"/>
      <c r="AC24" s="161"/>
      <c r="AD24" s="159"/>
      <c r="AE24" s="119"/>
      <c r="AF24" s="157"/>
      <c r="AG24" s="157"/>
      <c r="AH24" s="153"/>
      <c r="AI24" s="154"/>
      <c r="AJ24" s="154"/>
      <c r="AK24" s="154"/>
      <c r="AL24" s="155"/>
      <c r="AM24" s="149"/>
      <c r="AN24" s="149"/>
      <c r="AO24" s="147"/>
      <c r="AQ24" s="145"/>
      <c r="AR24" s="145"/>
      <c r="AU24" s="144"/>
    </row>
    <row r="25" spans="1:47" ht="18" customHeight="1" x14ac:dyDescent="0.3">
      <c r="A25" s="135">
        <v>43274</v>
      </c>
      <c r="B25" s="150" t="s">
        <v>193</v>
      </c>
      <c r="C25" s="151"/>
      <c r="D25" s="151"/>
      <c r="E25" s="151"/>
      <c r="F25" s="152"/>
      <c r="G25" s="168"/>
      <c r="H25" s="160"/>
      <c r="I25" s="166">
        <v>0.52083333333333337</v>
      </c>
      <c r="J25" s="137"/>
      <c r="K25" s="139"/>
      <c r="L25" s="172"/>
      <c r="M25" s="137"/>
      <c r="N25" s="139"/>
      <c r="O25" s="137"/>
      <c r="P25" s="139"/>
      <c r="Q25" s="137"/>
      <c r="R25" s="139"/>
      <c r="S25" s="164"/>
      <c r="T25" s="162"/>
      <c r="U25" s="139"/>
      <c r="V25" s="164"/>
      <c r="W25" s="162"/>
      <c r="X25" s="139"/>
      <c r="Y25" s="168"/>
      <c r="Z25" s="170"/>
      <c r="AA25" s="160"/>
      <c r="AB25" s="160"/>
      <c r="AC25" s="160"/>
      <c r="AD25" s="158"/>
      <c r="AE25" s="12" t="s">
        <v>67</v>
      </c>
      <c r="AF25" s="156" t="s">
        <v>171</v>
      </c>
      <c r="AG25" s="156" t="s">
        <v>122</v>
      </c>
      <c r="AH25" s="150"/>
      <c r="AI25" s="151"/>
      <c r="AJ25" s="151"/>
      <c r="AK25" s="151"/>
      <c r="AL25" s="152"/>
      <c r="AM25" s="148">
        <v>26.6</v>
      </c>
      <c r="AN25" s="148">
        <v>230</v>
      </c>
      <c r="AO25" s="146">
        <v>7</v>
      </c>
      <c r="AQ25" s="145">
        <f>IF(G25="x", 1,0)</f>
        <v>0</v>
      </c>
      <c r="AR25" s="145">
        <f>IF(H25="x", 1,0)</f>
        <v>0</v>
      </c>
      <c r="AU25" s="144">
        <f>IF(A25="","",1)</f>
        <v>1</v>
      </c>
    </row>
    <row r="26" spans="1:47" ht="18" customHeight="1" thickBot="1" x14ac:dyDescent="0.35">
      <c r="A26" s="136"/>
      <c r="B26" s="141" t="s">
        <v>194</v>
      </c>
      <c r="C26" s="142"/>
      <c r="D26" s="142"/>
      <c r="E26" s="142"/>
      <c r="F26" s="143"/>
      <c r="G26" s="169"/>
      <c r="H26" s="161"/>
      <c r="I26" s="167"/>
      <c r="J26" s="138"/>
      <c r="K26" s="140"/>
      <c r="L26" s="173"/>
      <c r="M26" s="138"/>
      <c r="N26" s="140"/>
      <c r="O26" s="138"/>
      <c r="P26" s="140"/>
      <c r="Q26" s="138"/>
      <c r="R26" s="140"/>
      <c r="S26" s="165"/>
      <c r="T26" s="163"/>
      <c r="U26" s="140"/>
      <c r="V26" s="165"/>
      <c r="W26" s="163"/>
      <c r="X26" s="140"/>
      <c r="Y26" s="169"/>
      <c r="Z26" s="171"/>
      <c r="AA26" s="161"/>
      <c r="AB26" s="161"/>
      <c r="AC26" s="161"/>
      <c r="AD26" s="159"/>
      <c r="AE26" s="111">
        <v>534575</v>
      </c>
      <c r="AF26" s="157"/>
      <c r="AG26" s="157"/>
      <c r="AH26" s="153"/>
      <c r="AI26" s="154"/>
      <c r="AJ26" s="154"/>
      <c r="AK26" s="154"/>
      <c r="AL26" s="155"/>
      <c r="AM26" s="149"/>
      <c r="AN26" s="149"/>
      <c r="AO26" s="147"/>
      <c r="AQ26" s="145"/>
      <c r="AR26" s="145"/>
      <c r="AU26" s="144"/>
    </row>
    <row r="27" spans="1:47" ht="18" customHeight="1" x14ac:dyDescent="0.3">
      <c r="A27" s="135">
        <v>43275</v>
      </c>
      <c r="B27" s="150" t="s">
        <v>195</v>
      </c>
      <c r="C27" s="151"/>
      <c r="D27" s="151"/>
      <c r="E27" s="151"/>
      <c r="F27" s="152"/>
      <c r="G27" s="168"/>
      <c r="H27" s="160"/>
      <c r="I27" s="166">
        <v>0.47222222222222227</v>
      </c>
      <c r="J27" s="137"/>
      <c r="K27" s="139"/>
      <c r="L27" s="172"/>
      <c r="M27" s="137"/>
      <c r="N27" s="139"/>
      <c r="O27" s="137"/>
      <c r="P27" s="139"/>
      <c r="Q27" s="137"/>
      <c r="R27" s="139"/>
      <c r="S27" s="164"/>
      <c r="T27" s="162"/>
      <c r="U27" s="139"/>
      <c r="V27" s="164"/>
      <c r="W27" s="162"/>
      <c r="X27" s="139"/>
      <c r="Y27" s="168"/>
      <c r="Z27" s="170"/>
      <c r="AA27" s="160"/>
      <c r="AB27" s="160"/>
      <c r="AC27" s="160"/>
      <c r="AD27" s="158"/>
      <c r="AE27" s="12" t="s">
        <v>67</v>
      </c>
      <c r="AF27" s="156" t="s">
        <v>58</v>
      </c>
      <c r="AG27" s="156" t="s">
        <v>126</v>
      </c>
      <c r="AH27" s="150"/>
      <c r="AI27" s="151"/>
      <c r="AJ27" s="151"/>
      <c r="AK27" s="151"/>
      <c r="AL27" s="152"/>
      <c r="AM27" s="148">
        <v>27.6</v>
      </c>
      <c r="AN27" s="148">
        <v>190</v>
      </c>
      <c r="AO27" s="146">
        <v>3</v>
      </c>
      <c r="AQ27" s="145">
        <f>IF(G27="x", 1,0)</f>
        <v>0</v>
      </c>
      <c r="AR27" s="145">
        <f>IF(H27="x", 1,0)</f>
        <v>0</v>
      </c>
      <c r="AU27" s="144">
        <f>IF(A27="","",1)</f>
        <v>1</v>
      </c>
    </row>
    <row r="28" spans="1:47" ht="18" customHeight="1" thickBot="1" x14ac:dyDescent="0.35">
      <c r="A28" s="136"/>
      <c r="B28" s="141" t="s">
        <v>196</v>
      </c>
      <c r="C28" s="142"/>
      <c r="D28" s="142"/>
      <c r="E28" s="142"/>
      <c r="F28" s="143"/>
      <c r="G28" s="169"/>
      <c r="H28" s="161"/>
      <c r="I28" s="167"/>
      <c r="J28" s="138"/>
      <c r="K28" s="140"/>
      <c r="L28" s="173"/>
      <c r="M28" s="138"/>
      <c r="N28" s="140"/>
      <c r="O28" s="138"/>
      <c r="P28" s="140"/>
      <c r="Q28" s="138"/>
      <c r="R28" s="140"/>
      <c r="S28" s="165"/>
      <c r="T28" s="163"/>
      <c r="U28" s="140"/>
      <c r="V28" s="165"/>
      <c r="W28" s="163"/>
      <c r="X28" s="140"/>
      <c r="Y28" s="169"/>
      <c r="Z28" s="171"/>
      <c r="AA28" s="161"/>
      <c r="AB28" s="161"/>
      <c r="AC28" s="161"/>
      <c r="AD28" s="159"/>
      <c r="AE28" s="111">
        <v>525050</v>
      </c>
      <c r="AF28" s="157"/>
      <c r="AG28" s="157"/>
      <c r="AH28" s="153"/>
      <c r="AI28" s="154"/>
      <c r="AJ28" s="154"/>
      <c r="AK28" s="154"/>
      <c r="AL28" s="155"/>
      <c r="AM28" s="149"/>
      <c r="AN28" s="149"/>
      <c r="AO28" s="147"/>
      <c r="AQ28" s="145"/>
      <c r="AR28" s="145"/>
      <c r="AU28" s="144"/>
    </row>
    <row r="29" spans="1:47" ht="18" customHeight="1" x14ac:dyDescent="0.3">
      <c r="A29" s="135">
        <v>43275</v>
      </c>
      <c r="B29" s="150" t="s">
        <v>197</v>
      </c>
      <c r="C29" s="151"/>
      <c r="D29" s="151"/>
      <c r="E29" s="151"/>
      <c r="F29" s="152"/>
      <c r="G29" s="168"/>
      <c r="H29" s="160"/>
      <c r="I29" s="166">
        <v>0.50694444444444442</v>
      </c>
      <c r="J29" s="137"/>
      <c r="K29" s="139"/>
      <c r="L29" s="172"/>
      <c r="M29" s="137"/>
      <c r="N29" s="139"/>
      <c r="O29" s="137"/>
      <c r="P29" s="139"/>
      <c r="Q29" s="137"/>
      <c r="R29" s="139"/>
      <c r="S29" s="164"/>
      <c r="T29" s="162"/>
      <c r="U29" s="139"/>
      <c r="V29" s="164"/>
      <c r="W29" s="162"/>
      <c r="X29" s="139"/>
      <c r="Y29" s="168"/>
      <c r="Z29" s="170"/>
      <c r="AA29" s="160"/>
      <c r="AB29" s="160"/>
      <c r="AC29" s="160"/>
      <c r="AD29" s="158"/>
      <c r="AE29" s="12" t="s">
        <v>67</v>
      </c>
      <c r="AF29" s="156" t="s">
        <v>171</v>
      </c>
      <c r="AG29" s="156" t="s">
        <v>126</v>
      </c>
      <c r="AH29" s="150"/>
      <c r="AI29" s="151"/>
      <c r="AJ29" s="151"/>
      <c r="AK29" s="151"/>
      <c r="AL29" s="152"/>
      <c r="AM29" s="148">
        <v>27.6</v>
      </c>
      <c r="AN29" s="148">
        <v>190</v>
      </c>
      <c r="AO29" s="146">
        <v>3</v>
      </c>
      <c r="AQ29" s="145">
        <f>IF(G29="x", 1,0)</f>
        <v>0</v>
      </c>
      <c r="AR29" s="145">
        <f>IF(H29="x", 1,0)</f>
        <v>0</v>
      </c>
      <c r="AU29" s="144">
        <f>IF(A29="","",1)</f>
        <v>1</v>
      </c>
    </row>
    <row r="30" spans="1:47" ht="18" customHeight="1" thickBot="1" x14ac:dyDescent="0.35">
      <c r="A30" s="136"/>
      <c r="B30" s="141" t="s">
        <v>198</v>
      </c>
      <c r="C30" s="142"/>
      <c r="D30" s="142"/>
      <c r="E30" s="142"/>
      <c r="F30" s="143"/>
      <c r="G30" s="169"/>
      <c r="H30" s="161"/>
      <c r="I30" s="167"/>
      <c r="J30" s="138"/>
      <c r="K30" s="140"/>
      <c r="L30" s="173"/>
      <c r="M30" s="138"/>
      <c r="N30" s="140"/>
      <c r="O30" s="138"/>
      <c r="P30" s="140"/>
      <c r="Q30" s="138"/>
      <c r="R30" s="140"/>
      <c r="S30" s="165"/>
      <c r="T30" s="163"/>
      <c r="U30" s="140"/>
      <c r="V30" s="165"/>
      <c r="W30" s="163"/>
      <c r="X30" s="140"/>
      <c r="Y30" s="169"/>
      <c r="Z30" s="171"/>
      <c r="AA30" s="161"/>
      <c r="AB30" s="161"/>
      <c r="AC30" s="161"/>
      <c r="AD30" s="159"/>
      <c r="AE30" s="111">
        <v>534755</v>
      </c>
      <c r="AF30" s="157"/>
      <c r="AG30" s="157"/>
      <c r="AH30" s="153"/>
      <c r="AI30" s="154"/>
      <c r="AJ30" s="154"/>
      <c r="AK30" s="154"/>
      <c r="AL30" s="155"/>
      <c r="AM30" s="149"/>
      <c r="AN30" s="149"/>
      <c r="AO30" s="147"/>
      <c r="AQ30" s="145"/>
      <c r="AR30" s="145"/>
      <c r="AU30" s="144"/>
    </row>
    <row r="31" spans="1:47" ht="18" customHeight="1" x14ac:dyDescent="0.3">
      <c r="A31" s="135">
        <v>43275</v>
      </c>
      <c r="B31" s="150" t="s">
        <v>199</v>
      </c>
      <c r="C31" s="151"/>
      <c r="D31" s="151"/>
      <c r="E31" s="151"/>
      <c r="F31" s="152"/>
      <c r="G31" s="168"/>
      <c r="H31" s="160"/>
      <c r="I31" s="166">
        <v>0.59027777777777779</v>
      </c>
      <c r="J31" s="137"/>
      <c r="K31" s="139"/>
      <c r="L31" s="172"/>
      <c r="M31" s="137"/>
      <c r="N31" s="139"/>
      <c r="O31" s="137"/>
      <c r="P31" s="139"/>
      <c r="Q31" s="137"/>
      <c r="R31" s="139"/>
      <c r="S31" s="164"/>
      <c r="T31" s="162"/>
      <c r="U31" s="139"/>
      <c r="V31" s="164"/>
      <c r="W31" s="162"/>
      <c r="X31" s="139"/>
      <c r="Y31" s="168"/>
      <c r="Z31" s="170"/>
      <c r="AA31" s="160"/>
      <c r="AB31" s="160"/>
      <c r="AC31" s="160"/>
      <c r="AD31" s="158"/>
      <c r="AE31" s="12" t="s">
        <v>67</v>
      </c>
      <c r="AF31" s="156" t="s">
        <v>171</v>
      </c>
      <c r="AG31" s="156" t="s">
        <v>126</v>
      </c>
      <c r="AH31" s="150"/>
      <c r="AI31" s="151"/>
      <c r="AJ31" s="151"/>
      <c r="AK31" s="151"/>
      <c r="AL31" s="152"/>
      <c r="AM31" s="148">
        <v>28.1</v>
      </c>
      <c r="AN31" s="148">
        <v>200</v>
      </c>
      <c r="AO31" s="146">
        <v>6</v>
      </c>
      <c r="AQ31" s="145">
        <f>IF(G31="x", 1,0)</f>
        <v>0</v>
      </c>
      <c r="AR31" s="145">
        <f>IF(H31="x", 1,0)</f>
        <v>0</v>
      </c>
      <c r="AU31" s="144">
        <f>IF(A31="","",1)</f>
        <v>1</v>
      </c>
    </row>
    <row r="32" spans="1:47" ht="18" customHeight="1" thickBot="1" x14ac:dyDescent="0.35">
      <c r="A32" s="136"/>
      <c r="B32" s="141" t="s">
        <v>200</v>
      </c>
      <c r="C32" s="142"/>
      <c r="D32" s="142"/>
      <c r="E32" s="142"/>
      <c r="F32" s="143"/>
      <c r="G32" s="169"/>
      <c r="H32" s="161"/>
      <c r="I32" s="167"/>
      <c r="J32" s="138"/>
      <c r="K32" s="140"/>
      <c r="L32" s="173"/>
      <c r="M32" s="138"/>
      <c r="N32" s="140"/>
      <c r="O32" s="138"/>
      <c r="P32" s="140"/>
      <c r="Q32" s="138"/>
      <c r="R32" s="140"/>
      <c r="S32" s="165"/>
      <c r="T32" s="163"/>
      <c r="U32" s="140"/>
      <c r="V32" s="165"/>
      <c r="W32" s="163"/>
      <c r="X32" s="140"/>
      <c r="Y32" s="169"/>
      <c r="Z32" s="171"/>
      <c r="AA32" s="161"/>
      <c r="AB32" s="161"/>
      <c r="AC32" s="161"/>
      <c r="AD32" s="159"/>
      <c r="AE32" s="111">
        <v>534858</v>
      </c>
      <c r="AF32" s="157"/>
      <c r="AG32" s="157"/>
      <c r="AH32" s="153"/>
      <c r="AI32" s="154"/>
      <c r="AJ32" s="154"/>
      <c r="AK32" s="154"/>
      <c r="AL32" s="155"/>
      <c r="AM32" s="149"/>
      <c r="AN32" s="149"/>
      <c r="AO32" s="147"/>
      <c r="AQ32" s="145"/>
      <c r="AR32" s="145"/>
      <c r="AU32" s="144"/>
    </row>
    <row r="33" spans="1:47" ht="18" customHeight="1" thickBot="1" x14ac:dyDescent="0.35">
      <c r="A33" s="135">
        <v>43275</v>
      </c>
      <c r="B33" s="150" t="s">
        <v>201</v>
      </c>
      <c r="C33" s="151"/>
      <c r="D33" s="151"/>
      <c r="E33" s="151"/>
      <c r="F33" s="152"/>
      <c r="G33" s="168" t="s">
        <v>107</v>
      </c>
      <c r="H33" s="160"/>
      <c r="I33" s="166">
        <v>0.61805555555555558</v>
      </c>
      <c r="J33" s="137">
        <v>50</v>
      </c>
      <c r="K33" s="139">
        <v>2</v>
      </c>
      <c r="L33" s="172">
        <v>3</v>
      </c>
      <c r="M33" s="137">
        <v>1.8</v>
      </c>
      <c r="N33" s="139">
        <v>5</v>
      </c>
      <c r="O33" s="137"/>
      <c r="P33" s="139"/>
      <c r="Q33" s="137"/>
      <c r="R33" s="139"/>
      <c r="S33" s="164"/>
      <c r="T33" s="162"/>
      <c r="U33" s="139"/>
      <c r="V33" s="164"/>
      <c r="W33" s="162"/>
      <c r="X33" s="139"/>
      <c r="Y33" s="168"/>
      <c r="Z33" s="170" t="s">
        <v>109</v>
      </c>
      <c r="AA33" s="160"/>
      <c r="AB33" s="160" t="s">
        <v>107</v>
      </c>
      <c r="AC33" s="160"/>
      <c r="AD33" s="158"/>
      <c r="AE33" s="12"/>
      <c r="AF33" s="156" t="s">
        <v>168</v>
      </c>
      <c r="AG33" s="156" t="s">
        <v>126</v>
      </c>
      <c r="AH33" s="150"/>
      <c r="AI33" s="151"/>
      <c r="AJ33" s="151"/>
      <c r="AK33" s="151"/>
      <c r="AL33" s="152"/>
      <c r="AM33" s="148">
        <v>28.1</v>
      </c>
      <c r="AN33" s="148">
        <v>200</v>
      </c>
      <c r="AO33" s="146">
        <v>6</v>
      </c>
      <c r="AQ33" s="145">
        <f>IF(G33="x", 1,0)</f>
        <v>1</v>
      </c>
      <c r="AR33" s="145">
        <f>IF(H33="x", 1,0)</f>
        <v>0</v>
      </c>
      <c r="AU33" s="144">
        <f>IF(A33="","",1)</f>
        <v>1</v>
      </c>
    </row>
    <row r="34" spans="1:47" ht="18" customHeight="1" thickBot="1" x14ac:dyDescent="0.35">
      <c r="A34" s="136"/>
      <c r="B34" s="141" t="s">
        <v>202</v>
      </c>
      <c r="C34" s="142"/>
      <c r="D34" s="142"/>
      <c r="E34" s="142"/>
      <c r="F34" s="143"/>
      <c r="G34" s="169"/>
      <c r="H34" s="161"/>
      <c r="I34" s="167"/>
      <c r="J34" s="138"/>
      <c r="K34" s="140"/>
      <c r="L34" s="173"/>
      <c r="M34" s="138"/>
      <c r="N34" s="140"/>
      <c r="O34" s="138"/>
      <c r="P34" s="140"/>
      <c r="Q34" s="138"/>
      <c r="R34" s="140"/>
      <c r="S34" s="165"/>
      <c r="T34" s="163"/>
      <c r="U34" s="140"/>
      <c r="V34" s="165"/>
      <c r="W34" s="163"/>
      <c r="X34" s="140"/>
      <c r="Y34" s="169"/>
      <c r="Z34" s="171"/>
      <c r="AA34" s="161"/>
      <c r="AB34" s="161"/>
      <c r="AC34" s="161"/>
      <c r="AD34" s="159"/>
      <c r="AE34" s="12"/>
      <c r="AF34" s="157"/>
      <c r="AG34" s="157"/>
      <c r="AH34" s="153"/>
      <c r="AI34" s="154"/>
      <c r="AJ34" s="154"/>
      <c r="AK34" s="154"/>
      <c r="AL34" s="155"/>
      <c r="AM34" s="149"/>
      <c r="AN34" s="149"/>
      <c r="AO34" s="147"/>
      <c r="AQ34" s="145"/>
      <c r="AR34" s="145"/>
      <c r="AU34" s="144"/>
    </row>
    <row r="35" spans="1:47" ht="18" customHeight="1" x14ac:dyDescent="0.3">
      <c r="A35" s="135">
        <v>43276</v>
      </c>
      <c r="B35" s="150" t="s">
        <v>203</v>
      </c>
      <c r="C35" s="151"/>
      <c r="D35" s="151"/>
      <c r="E35" s="151"/>
      <c r="F35" s="152"/>
      <c r="G35" s="168" t="s">
        <v>107</v>
      </c>
      <c r="H35" s="160"/>
      <c r="I35" s="166">
        <v>0.26041666666666669</v>
      </c>
      <c r="J35" s="137"/>
      <c r="K35" s="139"/>
      <c r="L35" s="172">
        <v>3</v>
      </c>
      <c r="M35" s="137">
        <v>1.8</v>
      </c>
      <c r="N35" s="139">
        <v>5</v>
      </c>
      <c r="O35" s="137"/>
      <c r="P35" s="139"/>
      <c r="Q35" s="137"/>
      <c r="R35" s="139"/>
      <c r="S35" s="164" t="s">
        <v>206</v>
      </c>
      <c r="T35" s="162"/>
      <c r="U35" s="139">
        <v>1</v>
      </c>
      <c r="V35" s="164"/>
      <c r="W35" s="162"/>
      <c r="X35" s="139"/>
      <c r="Y35" s="168"/>
      <c r="Z35" s="170" t="s">
        <v>109</v>
      </c>
      <c r="AA35" s="160"/>
      <c r="AB35" s="160" t="s">
        <v>107</v>
      </c>
      <c r="AC35" s="160"/>
      <c r="AD35" s="158"/>
      <c r="AE35" s="12" t="s">
        <v>67</v>
      </c>
      <c r="AF35" s="156" t="s">
        <v>168</v>
      </c>
      <c r="AG35" s="156" t="s">
        <v>115</v>
      </c>
      <c r="AH35" s="150"/>
      <c r="AI35" s="151"/>
      <c r="AJ35" s="151"/>
      <c r="AK35" s="151"/>
      <c r="AL35" s="152"/>
      <c r="AM35" s="148">
        <v>27.8</v>
      </c>
      <c r="AN35" s="148">
        <v>190</v>
      </c>
      <c r="AO35" s="146">
        <v>7</v>
      </c>
      <c r="AQ35" s="145">
        <f>IF(G35="x", 1,0)</f>
        <v>1</v>
      </c>
      <c r="AR35" s="145">
        <f>IF(H35="x", 1,0)</f>
        <v>0</v>
      </c>
      <c r="AU35" s="144">
        <f>IF(A35="","",1)</f>
        <v>1</v>
      </c>
    </row>
    <row r="36" spans="1:47" ht="18" customHeight="1" thickBot="1" x14ac:dyDescent="0.35">
      <c r="A36" s="136"/>
      <c r="B36" s="141" t="s">
        <v>204</v>
      </c>
      <c r="C36" s="142"/>
      <c r="D36" s="142"/>
      <c r="E36" s="142"/>
      <c r="F36" s="143"/>
      <c r="G36" s="169"/>
      <c r="H36" s="161"/>
      <c r="I36" s="167"/>
      <c r="J36" s="138"/>
      <c r="K36" s="140"/>
      <c r="L36" s="173"/>
      <c r="M36" s="138"/>
      <c r="N36" s="140"/>
      <c r="O36" s="138"/>
      <c r="P36" s="140"/>
      <c r="Q36" s="138"/>
      <c r="R36" s="140"/>
      <c r="S36" s="165"/>
      <c r="T36" s="163"/>
      <c r="U36" s="140"/>
      <c r="V36" s="165"/>
      <c r="W36" s="163"/>
      <c r="X36" s="140"/>
      <c r="Y36" s="169"/>
      <c r="Z36" s="171"/>
      <c r="AA36" s="161"/>
      <c r="AB36" s="161"/>
      <c r="AC36" s="161"/>
      <c r="AD36" s="159"/>
      <c r="AE36" s="111">
        <v>524657</v>
      </c>
      <c r="AF36" s="157"/>
      <c r="AG36" s="157"/>
      <c r="AH36" s="153"/>
      <c r="AI36" s="154"/>
      <c r="AJ36" s="154"/>
      <c r="AK36" s="154"/>
      <c r="AL36" s="155"/>
      <c r="AM36" s="149"/>
      <c r="AN36" s="149"/>
      <c r="AO36" s="147"/>
      <c r="AQ36" s="145"/>
      <c r="AR36" s="145"/>
      <c r="AU36" s="144"/>
    </row>
    <row r="37" spans="1:47" ht="18" customHeight="1" x14ac:dyDescent="0.3">
      <c r="A37" s="135">
        <v>43276</v>
      </c>
      <c r="B37" s="150" t="s">
        <v>207</v>
      </c>
      <c r="C37" s="151"/>
      <c r="D37" s="151"/>
      <c r="E37" s="151"/>
      <c r="F37" s="152"/>
      <c r="G37" s="168"/>
      <c r="H37" s="160"/>
      <c r="I37" s="166">
        <v>0.5</v>
      </c>
      <c r="J37" s="137"/>
      <c r="K37" s="139"/>
      <c r="L37" s="172"/>
      <c r="M37" s="137"/>
      <c r="N37" s="139"/>
      <c r="O37" s="137"/>
      <c r="P37" s="139"/>
      <c r="Q37" s="137"/>
      <c r="R37" s="139"/>
      <c r="S37" s="164"/>
      <c r="T37" s="162"/>
      <c r="U37" s="139"/>
      <c r="V37" s="164"/>
      <c r="W37" s="162"/>
      <c r="X37" s="139"/>
      <c r="Y37" s="168"/>
      <c r="Z37" s="170"/>
      <c r="AA37" s="160"/>
      <c r="AB37" s="160"/>
      <c r="AC37" s="160"/>
      <c r="AD37" s="158"/>
      <c r="AE37" s="12" t="s">
        <v>67</v>
      </c>
      <c r="AF37" s="156" t="s">
        <v>171</v>
      </c>
      <c r="AG37" s="156" t="s">
        <v>115</v>
      </c>
      <c r="AH37" s="150" t="s">
        <v>205</v>
      </c>
      <c r="AI37" s="151"/>
      <c r="AJ37" s="151"/>
      <c r="AK37" s="151"/>
      <c r="AL37" s="152"/>
      <c r="AM37" s="148">
        <v>27.9</v>
      </c>
      <c r="AN37" s="148">
        <v>195</v>
      </c>
      <c r="AO37" s="146">
        <v>5</v>
      </c>
      <c r="AQ37" s="145">
        <f>IF(G37="x", 1,0)</f>
        <v>0</v>
      </c>
      <c r="AR37" s="145">
        <f>IF(H37="x", 1,0)</f>
        <v>0</v>
      </c>
      <c r="AU37" s="144">
        <f>IF(A37="","",1)</f>
        <v>1</v>
      </c>
    </row>
    <row r="38" spans="1:47" ht="18" customHeight="1" thickBot="1" x14ac:dyDescent="0.35">
      <c r="A38" s="136"/>
      <c r="B38" s="141" t="s">
        <v>208</v>
      </c>
      <c r="C38" s="142"/>
      <c r="D38" s="142"/>
      <c r="E38" s="142"/>
      <c r="F38" s="143"/>
      <c r="G38" s="169"/>
      <c r="H38" s="161"/>
      <c r="I38" s="167"/>
      <c r="J38" s="138"/>
      <c r="K38" s="140"/>
      <c r="L38" s="173"/>
      <c r="M38" s="138"/>
      <c r="N38" s="140"/>
      <c r="O38" s="138"/>
      <c r="P38" s="140"/>
      <c r="Q38" s="138"/>
      <c r="R38" s="140"/>
      <c r="S38" s="165"/>
      <c r="T38" s="163"/>
      <c r="U38" s="140"/>
      <c r="V38" s="165"/>
      <c r="W38" s="163"/>
      <c r="X38" s="140"/>
      <c r="Y38" s="169"/>
      <c r="Z38" s="171"/>
      <c r="AA38" s="161"/>
      <c r="AB38" s="161"/>
      <c r="AC38" s="161"/>
      <c r="AD38" s="159"/>
      <c r="AE38" s="111">
        <v>534969</v>
      </c>
      <c r="AF38" s="157"/>
      <c r="AG38" s="157"/>
      <c r="AH38" s="153"/>
      <c r="AI38" s="154"/>
      <c r="AJ38" s="154"/>
      <c r="AK38" s="154"/>
      <c r="AL38" s="155"/>
      <c r="AM38" s="149"/>
      <c r="AN38" s="149"/>
      <c r="AO38" s="147"/>
      <c r="AQ38" s="145"/>
      <c r="AR38" s="145"/>
      <c r="AU38" s="144"/>
    </row>
    <row r="39" spans="1:47" ht="18" customHeight="1" x14ac:dyDescent="0.3">
      <c r="A39" s="135">
        <v>43277</v>
      </c>
      <c r="B39" s="150" t="s">
        <v>209</v>
      </c>
      <c r="C39" s="151"/>
      <c r="D39" s="151"/>
      <c r="E39" s="151"/>
      <c r="F39" s="152"/>
      <c r="G39" s="168"/>
      <c r="H39" s="160"/>
      <c r="I39" s="166">
        <v>0.35416666666666669</v>
      </c>
      <c r="J39" s="137"/>
      <c r="K39" s="139"/>
      <c r="L39" s="172"/>
      <c r="M39" s="137"/>
      <c r="N39" s="139"/>
      <c r="O39" s="137"/>
      <c r="P39" s="139"/>
      <c r="Q39" s="137"/>
      <c r="R39" s="139"/>
      <c r="S39" s="174"/>
      <c r="T39" s="162"/>
      <c r="U39" s="139"/>
      <c r="V39" s="164"/>
      <c r="W39" s="162"/>
      <c r="X39" s="139"/>
      <c r="Y39" s="168"/>
      <c r="Z39" s="170"/>
      <c r="AA39" s="160"/>
      <c r="AB39" s="160"/>
      <c r="AC39" s="160"/>
      <c r="AD39" s="158"/>
      <c r="AE39" s="12" t="s">
        <v>67</v>
      </c>
      <c r="AF39" s="156" t="s">
        <v>171</v>
      </c>
      <c r="AG39" s="156" t="s">
        <v>115</v>
      </c>
      <c r="AH39" s="150"/>
      <c r="AI39" s="151"/>
      <c r="AJ39" s="151"/>
      <c r="AK39" s="151"/>
      <c r="AL39" s="152"/>
      <c r="AM39" s="148">
        <v>27.8</v>
      </c>
      <c r="AN39" s="148">
        <v>200</v>
      </c>
      <c r="AO39" s="146">
        <v>12</v>
      </c>
      <c r="AQ39" s="145">
        <f>IF(G39="x", 1,0)</f>
        <v>0</v>
      </c>
      <c r="AR39" s="145">
        <f>IF(H39="x", 1,0)</f>
        <v>0</v>
      </c>
      <c r="AU39" s="144">
        <f>IF(A39="","",1)</f>
        <v>1</v>
      </c>
    </row>
    <row r="40" spans="1:47" ht="18" customHeight="1" thickBot="1" x14ac:dyDescent="0.35">
      <c r="A40" s="136"/>
      <c r="B40" s="141" t="s">
        <v>210</v>
      </c>
      <c r="C40" s="142"/>
      <c r="D40" s="142"/>
      <c r="E40" s="142"/>
      <c r="F40" s="143"/>
      <c r="G40" s="169"/>
      <c r="H40" s="161"/>
      <c r="I40" s="167"/>
      <c r="J40" s="138"/>
      <c r="K40" s="140"/>
      <c r="L40" s="173"/>
      <c r="M40" s="138"/>
      <c r="N40" s="140"/>
      <c r="O40" s="138"/>
      <c r="P40" s="140"/>
      <c r="Q40" s="138"/>
      <c r="R40" s="140"/>
      <c r="S40" s="175"/>
      <c r="T40" s="163"/>
      <c r="U40" s="140"/>
      <c r="V40" s="165"/>
      <c r="W40" s="163"/>
      <c r="X40" s="140"/>
      <c r="Y40" s="169"/>
      <c r="Z40" s="171"/>
      <c r="AA40" s="161"/>
      <c r="AB40" s="161"/>
      <c r="AC40" s="161"/>
      <c r="AD40" s="159"/>
      <c r="AE40" s="114">
        <v>534981</v>
      </c>
      <c r="AF40" s="157"/>
      <c r="AG40" s="157"/>
      <c r="AH40" s="153"/>
      <c r="AI40" s="154"/>
      <c r="AJ40" s="154"/>
      <c r="AK40" s="154"/>
      <c r="AL40" s="155"/>
      <c r="AM40" s="149"/>
      <c r="AN40" s="149"/>
      <c r="AO40" s="147"/>
      <c r="AQ40" s="145"/>
      <c r="AR40" s="145"/>
      <c r="AU40" s="144"/>
    </row>
    <row r="41" spans="1:47" ht="18" customHeight="1" x14ac:dyDescent="0.3">
      <c r="A41" s="135">
        <v>43277</v>
      </c>
      <c r="B41" s="150" t="s">
        <v>211</v>
      </c>
      <c r="C41" s="151"/>
      <c r="D41" s="151"/>
      <c r="E41" s="151"/>
      <c r="F41" s="152"/>
      <c r="G41" s="168"/>
      <c r="H41" s="160"/>
      <c r="I41" s="166">
        <v>0.5</v>
      </c>
      <c r="J41" s="137"/>
      <c r="K41" s="139"/>
      <c r="L41" s="172"/>
      <c r="M41" s="137"/>
      <c r="N41" s="139"/>
      <c r="O41" s="137"/>
      <c r="P41" s="139"/>
      <c r="Q41" s="137"/>
      <c r="R41" s="139"/>
      <c r="S41" s="164"/>
      <c r="T41" s="162"/>
      <c r="U41" s="139"/>
      <c r="V41" s="164"/>
      <c r="W41" s="162"/>
      <c r="X41" s="139"/>
      <c r="Y41" s="168"/>
      <c r="Z41" s="170"/>
      <c r="AA41" s="160"/>
      <c r="AB41" s="160"/>
      <c r="AC41" s="160"/>
      <c r="AD41" s="158"/>
      <c r="AE41" s="12" t="s">
        <v>67</v>
      </c>
      <c r="AF41" s="156" t="s">
        <v>171</v>
      </c>
      <c r="AG41" s="156" t="s">
        <v>115</v>
      </c>
      <c r="AH41" s="150"/>
      <c r="AI41" s="151"/>
      <c r="AJ41" s="151"/>
      <c r="AK41" s="151"/>
      <c r="AL41" s="152"/>
      <c r="AM41" s="148">
        <v>27.8</v>
      </c>
      <c r="AN41" s="148">
        <v>200</v>
      </c>
      <c r="AO41" s="146">
        <v>12</v>
      </c>
      <c r="AQ41" s="145">
        <f>IF(G41="x", 1,0)</f>
        <v>0</v>
      </c>
      <c r="AR41" s="145">
        <f>IF(H41="x", 1,0)</f>
        <v>0</v>
      </c>
      <c r="AU41" s="144">
        <f>IF(A41="","",1)</f>
        <v>1</v>
      </c>
    </row>
    <row r="42" spans="1:47" ht="18" customHeight="1" thickBot="1" x14ac:dyDescent="0.35">
      <c r="A42" s="136"/>
      <c r="B42" s="141" t="s">
        <v>212</v>
      </c>
      <c r="C42" s="142"/>
      <c r="D42" s="142"/>
      <c r="E42" s="142"/>
      <c r="F42" s="143"/>
      <c r="G42" s="169"/>
      <c r="H42" s="161"/>
      <c r="I42" s="167"/>
      <c r="J42" s="138"/>
      <c r="K42" s="140"/>
      <c r="L42" s="173"/>
      <c r="M42" s="138"/>
      <c r="N42" s="140"/>
      <c r="O42" s="138"/>
      <c r="P42" s="140"/>
      <c r="Q42" s="138"/>
      <c r="R42" s="140"/>
      <c r="S42" s="165"/>
      <c r="T42" s="163"/>
      <c r="U42" s="140"/>
      <c r="V42" s="165"/>
      <c r="W42" s="163"/>
      <c r="X42" s="140"/>
      <c r="Y42" s="169"/>
      <c r="Z42" s="171"/>
      <c r="AA42" s="161"/>
      <c r="AB42" s="161"/>
      <c r="AC42" s="161"/>
      <c r="AD42" s="159"/>
      <c r="AE42" s="114">
        <v>524284</v>
      </c>
      <c r="AF42" s="157"/>
      <c r="AG42" s="157"/>
      <c r="AH42" s="153"/>
      <c r="AI42" s="154"/>
      <c r="AJ42" s="154"/>
      <c r="AK42" s="154"/>
      <c r="AL42" s="155"/>
      <c r="AM42" s="149"/>
      <c r="AN42" s="149"/>
      <c r="AO42" s="147"/>
      <c r="AQ42" s="145"/>
      <c r="AR42" s="145"/>
      <c r="AU42" s="144"/>
    </row>
    <row r="43" spans="1:47" ht="18" customHeight="1" x14ac:dyDescent="0.3">
      <c r="A43" s="135">
        <v>43278</v>
      </c>
      <c r="B43" s="150" t="s">
        <v>213</v>
      </c>
      <c r="C43" s="151"/>
      <c r="D43" s="151"/>
      <c r="E43" s="151"/>
      <c r="F43" s="152"/>
      <c r="G43" s="168"/>
      <c r="H43" s="160"/>
      <c r="I43" s="166">
        <v>0.36458333333333331</v>
      </c>
      <c r="J43" s="137"/>
      <c r="K43" s="139"/>
      <c r="L43" s="172"/>
      <c r="M43" s="137"/>
      <c r="N43" s="139"/>
      <c r="O43" s="137"/>
      <c r="P43" s="139"/>
      <c r="Q43" s="137"/>
      <c r="R43" s="139"/>
      <c r="S43" s="164"/>
      <c r="T43" s="162"/>
      <c r="U43" s="139"/>
      <c r="V43" s="164"/>
      <c r="W43" s="162"/>
      <c r="X43" s="139"/>
      <c r="Y43" s="168"/>
      <c r="Z43" s="170"/>
      <c r="AA43" s="160"/>
      <c r="AB43" s="160"/>
      <c r="AC43" s="160"/>
      <c r="AD43" s="158"/>
      <c r="AE43" s="12" t="s">
        <v>67</v>
      </c>
      <c r="AF43" s="156" t="s">
        <v>171</v>
      </c>
      <c r="AG43" s="156" t="s">
        <v>115</v>
      </c>
      <c r="AH43" s="150"/>
      <c r="AI43" s="151"/>
      <c r="AJ43" s="151"/>
      <c r="AK43" s="151"/>
      <c r="AL43" s="152"/>
      <c r="AM43" s="148">
        <v>27.7</v>
      </c>
      <c r="AN43" s="148">
        <v>190</v>
      </c>
      <c r="AO43" s="146">
        <v>20</v>
      </c>
      <c r="AQ43" s="145">
        <f>IF(G43="x", 1,0)</f>
        <v>0</v>
      </c>
      <c r="AR43" s="145">
        <f>IF(H43="x", 1,0)</f>
        <v>0</v>
      </c>
      <c r="AU43" s="144">
        <f>IF(A43="","",1)</f>
        <v>1</v>
      </c>
    </row>
    <row r="44" spans="1:47" ht="18" customHeight="1" thickBot="1" x14ac:dyDescent="0.35">
      <c r="A44" s="136"/>
      <c r="B44" s="141" t="s">
        <v>214</v>
      </c>
      <c r="C44" s="142"/>
      <c r="D44" s="142"/>
      <c r="E44" s="142"/>
      <c r="F44" s="143"/>
      <c r="G44" s="169"/>
      <c r="H44" s="161"/>
      <c r="I44" s="167"/>
      <c r="J44" s="138"/>
      <c r="K44" s="140"/>
      <c r="L44" s="173"/>
      <c r="M44" s="138"/>
      <c r="N44" s="140"/>
      <c r="O44" s="138"/>
      <c r="P44" s="140"/>
      <c r="Q44" s="138"/>
      <c r="R44" s="140"/>
      <c r="S44" s="165"/>
      <c r="T44" s="163"/>
      <c r="U44" s="140"/>
      <c r="V44" s="165"/>
      <c r="W44" s="163"/>
      <c r="X44" s="140"/>
      <c r="Y44" s="169"/>
      <c r="Z44" s="171"/>
      <c r="AA44" s="161"/>
      <c r="AB44" s="161"/>
      <c r="AC44" s="161"/>
      <c r="AD44" s="159"/>
      <c r="AE44" s="114">
        <v>524549</v>
      </c>
      <c r="AF44" s="157"/>
      <c r="AG44" s="157"/>
      <c r="AH44" s="153"/>
      <c r="AI44" s="154"/>
      <c r="AJ44" s="154"/>
      <c r="AK44" s="154"/>
      <c r="AL44" s="155"/>
      <c r="AM44" s="149"/>
      <c r="AN44" s="149"/>
      <c r="AO44" s="147"/>
      <c r="AQ44" s="145"/>
      <c r="AR44" s="145"/>
      <c r="AU44" s="144"/>
    </row>
    <row r="45" spans="1:47" ht="18" customHeight="1" x14ac:dyDescent="0.3">
      <c r="A45" s="135">
        <v>43278</v>
      </c>
      <c r="B45" s="150" t="s">
        <v>215</v>
      </c>
      <c r="C45" s="151"/>
      <c r="D45" s="151"/>
      <c r="E45" s="151"/>
      <c r="F45" s="152"/>
      <c r="G45" s="168"/>
      <c r="H45" s="160"/>
      <c r="I45" s="166">
        <v>0.52083333333333337</v>
      </c>
      <c r="J45" s="137"/>
      <c r="K45" s="139"/>
      <c r="L45" s="172"/>
      <c r="M45" s="137"/>
      <c r="N45" s="139"/>
      <c r="O45" s="137"/>
      <c r="P45" s="139"/>
      <c r="Q45" s="137"/>
      <c r="R45" s="139"/>
      <c r="S45" s="164"/>
      <c r="T45" s="162"/>
      <c r="U45" s="139"/>
      <c r="V45" s="164"/>
      <c r="W45" s="162"/>
      <c r="X45" s="139"/>
      <c r="Y45" s="168"/>
      <c r="Z45" s="170"/>
      <c r="AA45" s="160"/>
      <c r="AB45" s="160"/>
      <c r="AC45" s="160"/>
      <c r="AD45" s="158"/>
      <c r="AE45" s="12" t="s">
        <v>67</v>
      </c>
      <c r="AF45" s="156" t="s">
        <v>169</v>
      </c>
      <c r="AG45" s="156" t="s">
        <v>115</v>
      </c>
      <c r="AH45" s="150"/>
      <c r="AI45" s="151"/>
      <c r="AJ45" s="151"/>
      <c r="AK45" s="151"/>
      <c r="AL45" s="152"/>
      <c r="AM45" s="148">
        <v>27.6</v>
      </c>
      <c r="AN45" s="148">
        <v>190</v>
      </c>
      <c r="AO45" s="146">
        <v>20</v>
      </c>
      <c r="AQ45" s="145">
        <f>IF(G45="x", 1,0)</f>
        <v>0</v>
      </c>
      <c r="AR45" s="145">
        <f>IF(H45="x", 1,0)</f>
        <v>0</v>
      </c>
      <c r="AU45" s="144">
        <f>IF(A45="","",1)</f>
        <v>1</v>
      </c>
    </row>
    <row r="46" spans="1:47" ht="18" customHeight="1" thickBot="1" x14ac:dyDescent="0.35">
      <c r="A46" s="136"/>
      <c r="B46" s="141" t="s">
        <v>216</v>
      </c>
      <c r="C46" s="142"/>
      <c r="D46" s="142"/>
      <c r="E46" s="142"/>
      <c r="F46" s="143"/>
      <c r="G46" s="169"/>
      <c r="H46" s="161"/>
      <c r="I46" s="167"/>
      <c r="J46" s="138"/>
      <c r="K46" s="140"/>
      <c r="L46" s="173"/>
      <c r="M46" s="138"/>
      <c r="N46" s="140"/>
      <c r="O46" s="138"/>
      <c r="P46" s="140"/>
      <c r="Q46" s="138"/>
      <c r="R46" s="140"/>
      <c r="S46" s="165"/>
      <c r="T46" s="163"/>
      <c r="U46" s="140"/>
      <c r="V46" s="165"/>
      <c r="W46" s="163"/>
      <c r="X46" s="140"/>
      <c r="Y46" s="169"/>
      <c r="Z46" s="171"/>
      <c r="AA46" s="161"/>
      <c r="AB46" s="161"/>
      <c r="AC46" s="161"/>
      <c r="AD46" s="159"/>
      <c r="AE46" s="111">
        <v>521307</v>
      </c>
      <c r="AF46" s="157"/>
      <c r="AG46" s="157"/>
      <c r="AH46" s="153"/>
      <c r="AI46" s="154"/>
      <c r="AJ46" s="154"/>
      <c r="AK46" s="154"/>
      <c r="AL46" s="155"/>
      <c r="AM46" s="149"/>
      <c r="AN46" s="149"/>
      <c r="AO46" s="147"/>
      <c r="AQ46" s="145"/>
      <c r="AR46" s="145"/>
      <c r="AU46" s="144"/>
    </row>
    <row r="47" spans="1:47" ht="18" customHeight="1" x14ac:dyDescent="0.3">
      <c r="A47" s="135">
        <v>43278</v>
      </c>
      <c r="B47" s="150" t="s">
        <v>217</v>
      </c>
      <c r="C47" s="151"/>
      <c r="D47" s="151"/>
      <c r="E47" s="151"/>
      <c r="F47" s="152"/>
      <c r="G47" s="168"/>
      <c r="H47" s="160"/>
      <c r="I47" s="166">
        <v>0.64583333333333337</v>
      </c>
      <c r="J47" s="137"/>
      <c r="K47" s="139"/>
      <c r="L47" s="172"/>
      <c r="M47" s="137"/>
      <c r="N47" s="139"/>
      <c r="O47" s="137"/>
      <c r="P47" s="139"/>
      <c r="Q47" s="137"/>
      <c r="R47" s="139"/>
      <c r="S47" s="164"/>
      <c r="T47" s="162"/>
      <c r="U47" s="139"/>
      <c r="V47" s="164"/>
      <c r="W47" s="162"/>
      <c r="X47" s="139"/>
      <c r="Y47" s="168"/>
      <c r="Z47" s="170"/>
      <c r="AA47" s="160"/>
      <c r="AB47" s="160"/>
      <c r="AC47" s="160"/>
      <c r="AD47" s="158"/>
      <c r="AE47" s="12" t="s">
        <v>67</v>
      </c>
      <c r="AF47" s="156" t="s">
        <v>171</v>
      </c>
      <c r="AG47" s="156" t="s">
        <v>115</v>
      </c>
      <c r="AH47" s="150"/>
      <c r="AI47" s="151"/>
      <c r="AJ47" s="151"/>
      <c r="AK47" s="151"/>
      <c r="AL47" s="152"/>
      <c r="AM47" s="148">
        <v>27.2</v>
      </c>
      <c r="AN47" s="148">
        <v>190</v>
      </c>
      <c r="AO47" s="146">
        <v>20</v>
      </c>
      <c r="AQ47" s="145">
        <f>IF(G47="x", 1,0)</f>
        <v>0</v>
      </c>
      <c r="AR47" s="145">
        <f>IF(H47="x", 1,0)</f>
        <v>0</v>
      </c>
      <c r="AU47" s="144">
        <f>IF(A47="","",1)</f>
        <v>1</v>
      </c>
    </row>
    <row r="48" spans="1:47" ht="18" customHeight="1" thickBot="1" x14ac:dyDescent="0.35">
      <c r="A48" s="136"/>
      <c r="B48" s="141" t="s">
        <v>218</v>
      </c>
      <c r="C48" s="142"/>
      <c r="D48" s="142"/>
      <c r="E48" s="142"/>
      <c r="F48" s="143"/>
      <c r="G48" s="169"/>
      <c r="H48" s="161"/>
      <c r="I48" s="167"/>
      <c r="J48" s="138"/>
      <c r="K48" s="140"/>
      <c r="L48" s="173"/>
      <c r="M48" s="138"/>
      <c r="N48" s="140"/>
      <c r="O48" s="138"/>
      <c r="P48" s="140"/>
      <c r="Q48" s="138"/>
      <c r="R48" s="140"/>
      <c r="S48" s="165"/>
      <c r="T48" s="163"/>
      <c r="U48" s="140"/>
      <c r="V48" s="165"/>
      <c r="W48" s="163"/>
      <c r="X48" s="140"/>
      <c r="Y48" s="169"/>
      <c r="Z48" s="171"/>
      <c r="AA48" s="161"/>
      <c r="AB48" s="161"/>
      <c r="AC48" s="161"/>
      <c r="AD48" s="159"/>
      <c r="AE48" s="111">
        <v>524487</v>
      </c>
      <c r="AF48" s="157"/>
      <c r="AG48" s="157"/>
      <c r="AH48" s="153"/>
      <c r="AI48" s="154"/>
      <c r="AJ48" s="154"/>
      <c r="AK48" s="154"/>
      <c r="AL48" s="155"/>
      <c r="AM48" s="149"/>
      <c r="AN48" s="149"/>
      <c r="AO48" s="147"/>
      <c r="AQ48" s="145"/>
      <c r="AR48" s="145"/>
      <c r="AU48" s="144"/>
    </row>
    <row r="49" spans="1:47" ht="18" customHeight="1" x14ac:dyDescent="0.3">
      <c r="A49" s="135">
        <v>43279</v>
      </c>
      <c r="B49" s="150" t="s">
        <v>219</v>
      </c>
      <c r="C49" s="151"/>
      <c r="D49" s="151"/>
      <c r="E49" s="151"/>
      <c r="F49" s="152"/>
      <c r="G49" s="168"/>
      <c r="H49" s="160"/>
      <c r="I49" s="166">
        <v>0.375</v>
      </c>
      <c r="J49" s="137"/>
      <c r="K49" s="139"/>
      <c r="L49" s="172"/>
      <c r="M49" s="137"/>
      <c r="N49" s="139"/>
      <c r="O49" s="137"/>
      <c r="P49" s="139"/>
      <c r="Q49" s="137"/>
      <c r="R49" s="139"/>
      <c r="S49" s="164"/>
      <c r="T49" s="162"/>
      <c r="U49" s="139"/>
      <c r="V49" s="164"/>
      <c r="W49" s="162"/>
      <c r="X49" s="139"/>
      <c r="Y49" s="168"/>
      <c r="Z49" s="170"/>
      <c r="AA49" s="160"/>
      <c r="AB49" s="160"/>
      <c r="AC49" s="160"/>
      <c r="AD49" s="158"/>
      <c r="AE49" s="12" t="s">
        <v>67</v>
      </c>
      <c r="AF49" s="156" t="s">
        <v>171</v>
      </c>
      <c r="AG49" s="156" t="s">
        <v>126</v>
      </c>
      <c r="AH49" s="150"/>
      <c r="AI49" s="151"/>
      <c r="AJ49" s="151"/>
      <c r="AK49" s="151"/>
      <c r="AL49" s="152"/>
      <c r="AM49" s="148">
        <v>27.4</v>
      </c>
      <c r="AN49" s="148">
        <v>200</v>
      </c>
      <c r="AO49" s="146">
        <v>20</v>
      </c>
      <c r="AQ49" s="145">
        <f>IF(G49="x", 1,0)</f>
        <v>0</v>
      </c>
      <c r="AR49" s="145">
        <f>IF(H49="x", 1,0)</f>
        <v>0</v>
      </c>
      <c r="AU49" s="144">
        <f>IF(A49="","",1)</f>
        <v>1</v>
      </c>
    </row>
    <row r="50" spans="1:47" ht="18" customHeight="1" thickBot="1" x14ac:dyDescent="0.35">
      <c r="A50" s="136"/>
      <c r="B50" s="141" t="s">
        <v>220</v>
      </c>
      <c r="C50" s="142"/>
      <c r="D50" s="142"/>
      <c r="E50" s="142"/>
      <c r="F50" s="143"/>
      <c r="G50" s="169"/>
      <c r="H50" s="161"/>
      <c r="I50" s="167"/>
      <c r="J50" s="138"/>
      <c r="K50" s="140"/>
      <c r="L50" s="173"/>
      <c r="M50" s="138"/>
      <c r="N50" s="140"/>
      <c r="O50" s="138"/>
      <c r="P50" s="140"/>
      <c r="Q50" s="138"/>
      <c r="R50" s="140"/>
      <c r="S50" s="165"/>
      <c r="T50" s="163"/>
      <c r="U50" s="140"/>
      <c r="V50" s="165"/>
      <c r="W50" s="163"/>
      <c r="X50" s="140"/>
      <c r="Y50" s="169"/>
      <c r="Z50" s="171"/>
      <c r="AA50" s="161"/>
      <c r="AB50" s="161"/>
      <c r="AC50" s="161"/>
      <c r="AD50" s="159"/>
      <c r="AE50" s="111">
        <v>517396</v>
      </c>
      <c r="AF50" s="157"/>
      <c r="AG50" s="157"/>
      <c r="AH50" s="153"/>
      <c r="AI50" s="154"/>
      <c r="AJ50" s="154"/>
      <c r="AK50" s="154"/>
      <c r="AL50" s="155"/>
      <c r="AM50" s="149"/>
      <c r="AN50" s="149"/>
      <c r="AO50" s="147"/>
      <c r="AQ50" s="145"/>
      <c r="AR50" s="145"/>
      <c r="AU50" s="144"/>
    </row>
    <row r="51" spans="1:47" ht="18" customHeight="1" x14ac:dyDescent="0.3">
      <c r="A51" s="135">
        <v>43279</v>
      </c>
      <c r="B51" s="150" t="s">
        <v>219</v>
      </c>
      <c r="C51" s="151"/>
      <c r="D51" s="151"/>
      <c r="E51" s="151"/>
      <c r="F51" s="152"/>
      <c r="G51" s="168" t="s">
        <v>107</v>
      </c>
      <c r="H51" s="160"/>
      <c r="I51" s="166">
        <v>0.38541666666666669</v>
      </c>
      <c r="J51" s="137">
        <v>50</v>
      </c>
      <c r="K51" s="139">
        <v>1</v>
      </c>
      <c r="L51" s="172">
        <v>5</v>
      </c>
      <c r="M51" s="137">
        <v>1.8</v>
      </c>
      <c r="N51" s="139">
        <v>11</v>
      </c>
      <c r="O51" s="137"/>
      <c r="P51" s="139"/>
      <c r="Q51" s="137"/>
      <c r="R51" s="139"/>
      <c r="S51" s="164"/>
      <c r="T51" s="162"/>
      <c r="U51" s="139"/>
      <c r="V51" s="164"/>
      <c r="W51" s="162"/>
      <c r="X51" s="139"/>
      <c r="Y51" s="168"/>
      <c r="Z51" s="170" t="s">
        <v>109</v>
      </c>
      <c r="AA51" s="160"/>
      <c r="AB51" s="160" t="s">
        <v>107</v>
      </c>
      <c r="AC51" s="160"/>
      <c r="AD51" s="158"/>
      <c r="AE51" s="12" t="s">
        <v>67</v>
      </c>
      <c r="AF51" s="156" t="s">
        <v>168</v>
      </c>
      <c r="AG51" s="156" t="s">
        <v>126</v>
      </c>
      <c r="AH51" s="150"/>
      <c r="AI51" s="151"/>
      <c r="AJ51" s="151"/>
      <c r="AK51" s="151"/>
      <c r="AL51" s="152"/>
      <c r="AM51" s="148">
        <v>27.4</v>
      </c>
      <c r="AN51" s="148">
        <v>200</v>
      </c>
      <c r="AO51" s="146">
        <v>20</v>
      </c>
      <c r="AQ51" s="145">
        <f>IF(G51="x", 1,0)</f>
        <v>1</v>
      </c>
      <c r="AR51" s="145">
        <f>IF(H51="x", 1,0)</f>
        <v>0</v>
      </c>
      <c r="AU51" s="144">
        <f>IF(A51="","",1)</f>
        <v>1</v>
      </c>
    </row>
    <row r="52" spans="1:47" ht="18" customHeight="1" thickBot="1" x14ac:dyDescent="0.35">
      <c r="A52" s="136"/>
      <c r="B52" s="141" t="s">
        <v>220</v>
      </c>
      <c r="C52" s="142"/>
      <c r="D52" s="142"/>
      <c r="E52" s="142"/>
      <c r="F52" s="143"/>
      <c r="G52" s="169"/>
      <c r="H52" s="161"/>
      <c r="I52" s="167"/>
      <c r="J52" s="138"/>
      <c r="K52" s="140"/>
      <c r="L52" s="173"/>
      <c r="M52" s="138"/>
      <c r="N52" s="140"/>
      <c r="O52" s="138"/>
      <c r="P52" s="140"/>
      <c r="Q52" s="138"/>
      <c r="R52" s="140"/>
      <c r="S52" s="165"/>
      <c r="T52" s="163"/>
      <c r="U52" s="140"/>
      <c r="V52" s="165"/>
      <c r="W52" s="163"/>
      <c r="X52" s="140"/>
      <c r="Y52" s="169"/>
      <c r="Z52" s="171"/>
      <c r="AA52" s="161"/>
      <c r="AB52" s="161"/>
      <c r="AC52" s="161"/>
      <c r="AD52" s="159"/>
      <c r="AE52" s="120">
        <v>517396</v>
      </c>
      <c r="AF52" s="157"/>
      <c r="AG52" s="157"/>
      <c r="AH52" s="153"/>
      <c r="AI52" s="154"/>
      <c r="AJ52" s="154"/>
      <c r="AK52" s="154"/>
      <c r="AL52" s="155"/>
      <c r="AM52" s="149"/>
      <c r="AN52" s="149"/>
      <c r="AO52" s="147"/>
      <c r="AQ52" s="145"/>
      <c r="AR52" s="145"/>
      <c r="AU52" s="144"/>
    </row>
    <row r="53" spans="1:47" ht="18" customHeight="1" x14ac:dyDescent="0.3">
      <c r="A53" s="135">
        <v>43279</v>
      </c>
      <c r="B53" s="150" t="s">
        <v>221</v>
      </c>
      <c r="C53" s="151"/>
      <c r="D53" s="151"/>
      <c r="E53" s="151"/>
      <c r="F53" s="152"/>
      <c r="G53" s="168" t="s">
        <v>107</v>
      </c>
      <c r="H53" s="160"/>
      <c r="I53" s="166">
        <v>0.54166666666666663</v>
      </c>
      <c r="J53" s="137">
        <v>50</v>
      </c>
      <c r="K53" s="139">
        <v>1</v>
      </c>
      <c r="L53" s="172">
        <v>10</v>
      </c>
      <c r="M53" s="137">
        <v>1.8</v>
      </c>
      <c r="N53" s="139">
        <v>15</v>
      </c>
      <c r="O53" s="137"/>
      <c r="P53" s="139"/>
      <c r="Q53" s="137"/>
      <c r="R53" s="139"/>
      <c r="S53" s="164"/>
      <c r="T53" s="162"/>
      <c r="U53" s="139"/>
      <c r="V53" s="164"/>
      <c r="W53" s="162"/>
      <c r="X53" s="139"/>
      <c r="Y53" s="168"/>
      <c r="Z53" s="170" t="s">
        <v>109</v>
      </c>
      <c r="AA53" s="160"/>
      <c r="AB53" s="160" t="s">
        <v>107</v>
      </c>
      <c r="AC53" s="160"/>
      <c r="AD53" s="158"/>
      <c r="AE53" s="12" t="s">
        <v>67</v>
      </c>
      <c r="AF53" s="156" t="s">
        <v>171</v>
      </c>
      <c r="AG53" s="156" t="s">
        <v>126</v>
      </c>
      <c r="AH53" s="150" t="s">
        <v>205</v>
      </c>
      <c r="AI53" s="151"/>
      <c r="AJ53" s="151"/>
      <c r="AK53" s="151"/>
      <c r="AL53" s="152"/>
      <c r="AM53" s="148">
        <v>27.5</v>
      </c>
      <c r="AN53" s="148">
        <v>200</v>
      </c>
      <c r="AO53" s="146">
        <v>19</v>
      </c>
      <c r="AQ53" s="145">
        <f>IF(G53="x", 1,0)</f>
        <v>1</v>
      </c>
      <c r="AR53" s="145">
        <f>IF(H53="x", 1,0)</f>
        <v>0</v>
      </c>
      <c r="AU53" s="144">
        <f>IF(A53="","",1)</f>
        <v>1</v>
      </c>
    </row>
    <row r="54" spans="1:47" ht="18" customHeight="1" thickBot="1" x14ac:dyDescent="0.35">
      <c r="A54" s="136"/>
      <c r="B54" s="141" t="s">
        <v>222</v>
      </c>
      <c r="C54" s="142"/>
      <c r="D54" s="142"/>
      <c r="E54" s="142"/>
      <c r="F54" s="143"/>
      <c r="G54" s="169"/>
      <c r="H54" s="161"/>
      <c r="I54" s="167"/>
      <c r="J54" s="138"/>
      <c r="K54" s="140"/>
      <c r="L54" s="173"/>
      <c r="M54" s="138"/>
      <c r="N54" s="140"/>
      <c r="O54" s="138"/>
      <c r="P54" s="140"/>
      <c r="Q54" s="138"/>
      <c r="R54" s="140"/>
      <c r="S54" s="165"/>
      <c r="T54" s="163"/>
      <c r="U54" s="140"/>
      <c r="V54" s="165"/>
      <c r="W54" s="163"/>
      <c r="X54" s="140"/>
      <c r="Y54" s="169"/>
      <c r="Z54" s="171"/>
      <c r="AA54" s="161"/>
      <c r="AB54" s="161"/>
      <c r="AC54" s="161"/>
      <c r="AD54" s="159"/>
      <c r="AE54" s="111">
        <v>534600</v>
      </c>
      <c r="AF54" s="157"/>
      <c r="AG54" s="157"/>
      <c r="AH54" s="153"/>
      <c r="AI54" s="154"/>
      <c r="AJ54" s="154"/>
      <c r="AK54" s="154"/>
      <c r="AL54" s="155"/>
      <c r="AM54" s="149"/>
      <c r="AN54" s="149"/>
      <c r="AO54" s="147"/>
      <c r="AQ54" s="145"/>
      <c r="AR54" s="145"/>
      <c r="AU54" s="144"/>
    </row>
    <row r="55" spans="1:47" ht="18" customHeight="1" x14ac:dyDescent="0.3">
      <c r="A55" s="135">
        <v>43280</v>
      </c>
      <c r="B55" s="150" t="s">
        <v>223</v>
      </c>
      <c r="C55" s="151"/>
      <c r="D55" s="151"/>
      <c r="E55" s="151"/>
      <c r="F55" s="152"/>
      <c r="G55" s="168" t="s">
        <v>107</v>
      </c>
      <c r="H55" s="160"/>
      <c r="I55" s="166">
        <v>0.27777777777777779</v>
      </c>
      <c r="J55" s="137"/>
      <c r="K55" s="139"/>
      <c r="L55" s="172">
        <v>7</v>
      </c>
      <c r="M55" s="137">
        <v>1.8</v>
      </c>
      <c r="N55" s="139">
        <v>28</v>
      </c>
      <c r="O55" s="137"/>
      <c r="P55" s="139"/>
      <c r="Q55" s="137"/>
      <c r="R55" s="139"/>
      <c r="S55" s="164"/>
      <c r="T55" s="162"/>
      <c r="U55" s="139"/>
      <c r="V55" s="164"/>
      <c r="W55" s="162"/>
      <c r="X55" s="139"/>
      <c r="Y55" s="168"/>
      <c r="Z55" s="170" t="s">
        <v>109</v>
      </c>
      <c r="AA55" s="160"/>
      <c r="AB55" s="160" t="s">
        <v>107</v>
      </c>
      <c r="AC55" s="160"/>
      <c r="AD55" s="158"/>
      <c r="AE55" s="12" t="s">
        <v>67</v>
      </c>
      <c r="AF55" s="156" t="s">
        <v>168</v>
      </c>
      <c r="AG55" s="156" t="s">
        <v>126</v>
      </c>
      <c r="AH55" s="150"/>
      <c r="AI55" s="151"/>
      <c r="AJ55" s="151"/>
      <c r="AK55" s="151"/>
      <c r="AL55" s="152"/>
      <c r="AM55" s="148">
        <v>27</v>
      </c>
      <c r="AN55" s="148">
        <v>190</v>
      </c>
      <c r="AO55" s="146">
        <v>16</v>
      </c>
      <c r="AQ55" s="145">
        <f>IF(G55="x", 1,0)</f>
        <v>1</v>
      </c>
      <c r="AR55" s="145">
        <f>IF(H55="x", 1,0)</f>
        <v>0</v>
      </c>
      <c r="AU55" s="144">
        <f>IF(A55="","",1)</f>
        <v>1</v>
      </c>
    </row>
    <row r="56" spans="1:47" ht="18" customHeight="1" thickBot="1" x14ac:dyDescent="0.35">
      <c r="A56" s="136"/>
      <c r="B56" s="141" t="s">
        <v>224</v>
      </c>
      <c r="C56" s="142"/>
      <c r="D56" s="142"/>
      <c r="E56" s="142"/>
      <c r="F56" s="143"/>
      <c r="G56" s="169"/>
      <c r="H56" s="161"/>
      <c r="I56" s="167"/>
      <c r="J56" s="138"/>
      <c r="K56" s="140"/>
      <c r="L56" s="173"/>
      <c r="M56" s="138"/>
      <c r="N56" s="140"/>
      <c r="O56" s="138"/>
      <c r="P56" s="140"/>
      <c r="Q56" s="138"/>
      <c r="R56" s="140"/>
      <c r="S56" s="165"/>
      <c r="T56" s="163"/>
      <c r="U56" s="140"/>
      <c r="V56" s="165"/>
      <c r="W56" s="163"/>
      <c r="X56" s="140"/>
      <c r="Y56" s="169"/>
      <c r="Z56" s="171"/>
      <c r="AA56" s="161"/>
      <c r="AB56" s="161"/>
      <c r="AC56" s="161"/>
      <c r="AD56" s="159"/>
      <c r="AE56" s="111">
        <v>534575</v>
      </c>
      <c r="AF56" s="157"/>
      <c r="AG56" s="157"/>
      <c r="AH56" s="153"/>
      <c r="AI56" s="154"/>
      <c r="AJ56" s="154"/>
      <c r="AK56" s="154"/>
      <c r="AL56" s="155"/>
      <c r="AM56" s="149"/>
      <c r="AN56" s="149"/>
      <c r="AO56" s="147"/>
      <c r="AQ56" s="145"/>
      <c r="AR56" s="145"/>
      <c r="AU56" s="144"/>
    </row>
    <row r="57" spans="1:47" ht="18" customHeight="1" x14ac:dyDescent="0.3">
      <c r="A57" s="135">
        <v>43281</v>
      </c>
      <c r="B57" s="150" t="s">
        <v>225</v>
      </c>
      <c r="C57" s="151"/>
      <c r="D57" s="151"/>
      <c r="E57" s="151"/>
      <c r="F57" s="152"/>
      <c r="G57" s="168"/>
      <c r="H57" s="160"/>
      <c r="I57" s="166">
        <v>0.27083333333333331</v>
      </c>
      <c r="J57" s="137"/>
      <c r="K57" s="139"/>
      <c r="L57" s="172"/>
      <c r="M57" s="137"/>
      <c r="N57" s="139"/>
      <c r="O57" s="137"/>
      <c r="P57" s="139"/>
      <c r="Q57" s="137"/>
      <c r="R57" s="139"/>
      <c r="S57" s="164"/>
      <c r="T57" s="162"/>
      <c r="U57" s="139"/>
      <c r="V57" s="164"/>
      <c r="W57" s="162"/>
      <c r="X57" s="139"/>
      <c r="Y57" s="168"/>
      <c r="Z57" s="170"/>
      <c r="AA57" s="160"/>
      <c r="AB57" s="160"/>
      <c r="AC57" s="160"/>
      <c r="AD57" s="158"/>
      <c r="AE57" s="12" t="s">
        <v>67</v>
      </c>
      <c r="AF57" s="156" t="s">
        <v>58</v>
      </c>
      <c r="AG57" s="156" t="s">
        <v>115</v>
      </c>
      <c r="AH57" s="150"/>
      <c r="AI57" s="151"/>
      <c r="AJ57" s="151"/>
      <c r="AK57" s="151"/>
      <c r="AL57" s="152"/>
      <c r="AM57" s="148">
        <v>27.4</v>
      </c>
      <c r="AN57" s="148">
        <v>210</v>
      </c>
      <c r="AO57" s="146">
        <v>18</v>
      </c>
      <c r="AQ57" s="145">
        <f>IF(G57="x", 1,0)</f>
        <v>0</v>
      </c>
      <c r="AR57" s="145">
        <f>IF(H57="x", 1,0)</f>
        <v>0</v>
      </c>
      <c r="AU57" s="144">
        <f>IF(A57="","",2)</f>
        <v>2</v>
      </c>
    </row>
    <row r="58" spans="1:47" ht="18" customHeight="1" thickBot="1" x14ac:dyDescent="0.35">
      <c r="A58" s="136"/>
      <c r="B58" s="141" t="s">
        <v>226</v>
      </c>
      <c r="C58" s="142"/>
      <c r="D58" s="142"/>
      <c r="E58" s="142"/>
      <c r="F58" s="143"/>
      <c r="G58" s="169"/>
      <c r="H58" s="161"/>
      <c r="I58" s="167"/>
      <c r="J58" s="138"/>
      <c r="K58" s="140"/>
      <c r="L58" s="173"/>
      <c r="M58" s="138"/>
      <c r="N58" s="140"/>
      <c r="O58" s="138"/>
      <c r="P58" s="140"/>
      <c r="Q58" s="138"/>
      <c r="R58" s="140"/>
      <c r="S58" s="165"/>
      <c r="T58" s="163"/>
      <c r="U58" s="140"/>
      <c r="V58" s="165"/>
      <c r="W58" s="163"/>
      <c r="X58" s="140"/>
      <c r="Y58" s="169"/>
      <c r="Z58" s="171"/>
      <c r="AA58" s="161"/>
      <c r="AB58" s="161"/>
      <c r="AC58" s="161"/>
      <c r="AD58" s="159"/>
      <c r="AE58" s="111">
        <v>534969</v>
      </c>
      <c r="AF58" s="157"/>
      <c r="AG58" s="157"/>
      <c r="AH58" s="153"/>
      <c r="AI58" s="154"/>
      <c r="AJ58" s="154"/>
      <c r="AK58" s="154"/>
      <c r="AL58" s="155"/>
      <c r="AM58" s="149"/>
      <c r="AN58" s="149"/>
      <c r="AO58" s="147"/>
      <c r="AQ58" s="145"/>
      <c r="AR58" s="145"/>
      <c r="AU58" s="144"/>
    </row>
    <row r="59" spans="1:47" ht="18" customHeight="1" x14ac:dyDescent="0.3">
      <c r="A59" s="135"/>
      <c r="B59" s="150"/>
      <c r="C59" s="151"/>
      <c r="D59" s="151"/>
      <c r="E59" s="151"/>
      <c r="F59" s="152"/>
      <c r="G59" s="168"/>
      <c r="H59" s="160"/>
      <c r="I59" s="166"/>
      <c r="J59" s="137"/>
      <c r="K59" s="139"/>
      <c r="L59" s="172"/>
      <c r="M59" s="137"/>
      <c r="N59" s="139"/>
      <c r="O59" s="137"/>
      <c r="P59" s="139"/>
      <c r="Q59" s="137"/>
      <c r="R59" s="139"/>
      <c r="S59" s="164"/>
      <c r="T59" s="162"/>
      <c r="U59" s="139"/>
      <c r="V59" s="164"/>
      <c r="W59" s="162"/>
      <c r="X59" s="139"/>
      <c r="Y59" s="168"/>
      <c r="Z59" s="170"/>
      <c r="AA59" s="160"/>
      <c r="AB59" s="160"/>
      <c r="AC59" s="160"/>
      <c r="AD59" s="158"/>
      <c r="AE59" s="12"/>
      <c r="AF59" s="156"/>
      <c r="AG59" s="156"/>
      <c r="AH59" s="150"/>
      <c r="AI59" s="151"/>
      <c r="AJ59" s="151"/>
      <c r="AK59" s="151"/>
      <c r="AL59" s="152"/>
      <c r="AM59" s="148"/>
      <c r="AN59" s="148"/>
      <c r="AO59" s="146"/>
      <c r="AQ59" s="145">
        <f>IF(G59="x", 1,0)</f>
        <v>0</v>
      </c>
      <c r="AR59" s="145">
        <f>IF(H59="x", 1,0)</f>
        <v>0</v>
      </c>
      <c r="AU59" s="144" t="str">
        <f>IF(A59="","",2)</f>
        <v/>
      </c>
    </row>
    <row r="60" spans="1:47" ht="18" customHeight="1" thickBot="1" x14ac:dyDescent="0.35">
      <c r="A60" s="136"/>
      <c r="B60" s="141"/>
      <c r="C60" s="142"/>
      <c r="D60" s="142"/>
      <c r="E60" s="142"/>
      <c r="F60" s="143"/>
      <c r="G60" s="169"/>
      <c r="H60" s="161"/>
      <c r="I60" s="167"/>
      <c r="J60" s="138"/>
      <c r="K60" s="140"/>
      <c r="L60" s="173"/>
      <c r="M60" s="138"/>
      <c r="N60" s="140"/>
      <c r="O60" s="138"/>
      <c r="P60" s="140"/>
      <c r="Q60" s="138"/>
      <c r="R60" s="140"/>
      <c r="S60" s="165"/>
      <c r="T60" s="163"/>
      <c r="U60" s="140"/>
      <c r="V60" s="165"/>
      <c r="W60" s="163"/>
      <c r="X60" s="140"/>
      <c r="Y60" s="169"/>
      <c r="Z60" s="171"/>
      <c r="AA60" s="161"/>
      <c r="AB60" s="161"/>
      <c r="AC60" s="161"/>
      <c r="AD60" s="159"/>
      <c r="AE60" s="111"/>
      <c r="AF60" s="157"/>
      <c r="AG60" s="157"/>
      <c r="AH60" s="153"/>
      <c r="AI60" s="154"/>
      <c r="AJ60" s="154"/>
      <c r="AK60" s="154"/>
      <c r="AL60" s="155"/>
      <c r="AM60" s="149"/>
      <c r="AN60" s="149"/>
      <c r="AO60" s="147"/>
      <c r="AQ60" s="145"/>
      <c r="AR60" s="145"/>
      <c r="AU60" s="144"/>
    </row>
    <row r="61" spans="1:47" ht="18" customHeight="1" x14ac:dyDescent="0.3">
      <c r="A61" s="135">
        <v>43282</v>
      </c>
      <c r="B61" s="150" t="s">
        <v>227</v>
      </c>
      <c r="C61" s="151"/>
      <c r="D61" s="151"/>
      <c r="E61" s="151"/>
      <c r="F61" s="152"/>
      <c r="G61" s="168" t="s">
        <v>107</v>
      </c>
      <c r="H61" s="160"/>
      <c r="I61" s="166">
        <v>0.27430555555555552</v>
      </c>
      <c r="J61" s="137"/>
      <c r="K61" s="139"/>
      <c r="L61" s="172">
        <v>5</v>
      </c>
      <c r="M61" s="137">
        <v>1.8</v>
      </c>
      <c r="N61" s="139">
        <v>34</v>
      </c>
      <c r="O61" s="137"/>
      <c r="P61" s="139"/>
      <c r="Q61" s="137"/>
      <c r="R61" s="139"/>
      <c r="S61" s="164" t="s">
        <v>229</v>
      </c>
      <c r="T61" s="162"/>
      <c r="U61" s="139">
        <v>2</v>
      </c>
      <c r="V61" s="164"/>
      <c r="W61" s="162"/>
      <c r="X61" s="139"/>
      <c r="Y61" s="168"/>
      <c r="Z61" s="170" t="s">
        <v>109</v>
      </c>
      <c r="AA61" s="160"/>
      <c r="AB61" s="160" t="s">
        <v>107</v>
      </c>
      <c r="AC61" s="160"/>
      <c r="AD61" s="158"/>
      <c r="AE61" s="12" t="s">
        <v>67</v>
      </c>
      <c r="AF61" s="156" t="s">
        <v>168</v>
      </c>
      <c r="AG61" s="156" t="s">
        <v>115</v>
      </c>
      <c r="AH61" s="150"/>
      <c r="AI61" s="151"/>
      <c r="AJ61" s="151"/>
      <c r="AK61" s="151"/>
      <c r="AL61" s="152"/>
      <c r="AM61" s="148">
        <v>27.3</v>
      </c>
      <c r="AN61" s="148">
        <v>190</v>
      </c>
      <c r="AO61" s="146">
        <v>18</v>
      </c>
      <c r="AQ61" s="145">
        <f>IF(G61="x", 1,0)</f>
        <v>1</v>
      </c>
      <c r="AR61" s="145">
        <f>IF(H61="x", 1,0)</f>
        <v>0</v>
      </c>
      <c r="AU61" s="144">
        <f>IF(A61="","",2)</f>
        <v>2</v>
      </c>
    </row>
    <row r="62" spans="1:47" ht="18" customHeight="1" thickBot="1" x14ac:dyDescent="0.35">
      <c r="A62" s="136"/>
      <c r="B62" s="141" t="s">
        <v>228</v>
      </c>
      <c r="C62" s="142"/>
      <c r="D62" s="142"/>
      <c r="E62" s="142"/>
      <c r="F62" s="143"/>
      <c r="G62" s="169"/>
      <c r="H62" s="161"/>
      <c r="I62" s="167"/>
      <c r="J62" s="138"/>
      <c r="K62" s="140"/>
      <c r="L62" s="173"/>
      <c r="M62" s="138"/>
      <c r="N62" s="140"/>
      <c r="O62" s="138"/>
      <c r="P62" s="140"/>
      <c r="Q62" s="138"/>
      <c r="R62" s="140"/>
      <c r="S62" s="165"/>
      <c r="T62" s="163"/>
      <c r="U62" s="140"/>
      <c r="V62" s="165"/>
      <c r="W62" s="163"/>
      <c r="X62" s="140"/>
      <c r="Y62" s="169"/>
      <c r="Z62" s="171"/>
      <c r="AA62" s="161"/>
      <c r="AB62" s="161"/>
      <c r="AC62" s="161"/>
      <c r="AD62" s="159"/>
      <c r="AE62" s="115">
        <v>524487</v>
      </c>
      <c r="AF62" s="157"/>
      <c r="AG62" s="157"/>
      <c r="AH62" s="153"/>
      <c r="AI62" s="154"/>
      <c r="AJ62" s="154"/>
      <c r="AK62" s="154"/>
      <c r="AL62" s="155"/>
      <c r="AM62" s="149"/>
      <c r="AN62" s="149"/>
      <c r="AO62" s="147"/>
      <c r="AQ62" s="145"/>
      <c r="AR62" s="145"/>
      <c r="AU62" s="144"/>
    </row>
    <row r="63" spans="1:47" ht="18" customHeight="1" x14ac:dyDescent="0.3">
      <c r="A63" s="135">
        <v>43283</v>
      </c>
      <c r="B63" s="150" t="s">
        <v>231</v>
      </c>
      <c r="C63" s="151"/>
      <c r="D63" s="151"/>
      <c r="E63" s="151"/>
      <c r="F63" s="152"/>
      <c r="G63" s="168"/>
      <c r="H63" s="160"/>
      <c r="I63" s="166">
        <v>0.25</v>
      </c>
      <c r="J63" s="137"/>
      <c r="K63" s="139"/>
      <c r="L63" s="172"/>
      <c r="M63" s="137"/>
      <c r="N63" s="139"/>
      <c r="O63" s="137"/>
      <c r="P63" s="139"/>
      <c r="Q63" s="137"/>
      <c r="R63" s="139"/>
      <c r="S63" s="164"/>
      <c r="T63" s="162"/>
      <c r="U63" s="139"/>
      <c r="V63" s="164"/>
      <c r="W63" s="162"/>
      <c r="X63" s="139"/>
      <c r="Y63" s="168"/>
      <c r="Z63" s="170"/>
      <c r="AA63" s="160"/>
      <c r="AB63" s="160"/>
      <c r="AC63" s="160"/>
      <c r="AD63" s="158"/>
      <c r="AE63" s="12"/>
      <c r="AF63" s="156"/>
      <c r="AG63" s="156" t="s">
        <v>115</v>
      </c>
      <c r="AH63" s="150" t="s">
        <v>205</v>
      </c>
      <c r="AI63" s="151"/>
      <c r="AJ63" s="151"/>
      <c r="AK63" s="151"/>
      <c r="AL63" s="152"/>
      <c r="AM63" s="148">
        <v>27.2</v>
      </c>
      <c r="AN63" s="148">
        <v>200</v>
      </c>
      <c r="AO63" s="146">
        <v>14</v>
      </c>
      <c r="AQ63" s="145">
        <f>IF(G63="x", 1,0)</f>
        <v>0</v>
      </c>
      <c r="AR63" s="145">
        <f>IF(H63="x", 1,0)</f>
        <v>0</v>
      </c>
      <c r="AU63" s="144">
        <f>IF(A63="","",2)</f>
        <v>2</v>
      </c>
    </row>
    <row r="64" spans="1:47" ht="18" customHeight="1" thickBot="1" x14ac:dyDescent="0.35">
      <c r="A64" s="136"/>
      <c r="B64" s="141" t="s">
        <v>232</v>
      </c>
      <c r="C64" s="142"/>
      <c r="D64" s="142"/>
      <c r="E64" s="142"/>
      <c r="F64" s="143"/>
      <c r="G64" s="169"/>
      <c r="H64" s="161"/>
      <c r="I64" s="167"/>
      <c r="J64" s="138"/>
      <c r="K64" s="140"/>
      <c r="L64" s="173"/>
      <c r="M64" s="138"/>
      <c r="N64" s="140"/>
      <c r="O64" s="138"/>
      <c r="P64" s="140"/>
      <c r="Q64" s="138"/>
      <c r="R64" s="140"/>
      <c r="S64" s="165"/>
      <c r="T64" s="163"/>
      <c r="U64" s="140"/>
      <c r="V64" s="165"/>
      <c r="W64" s="163"/>
      <c r="X64" s="140"/>
      <c r="Y64" s="169"/>
      <c r="Z64" s="171"/>
      <c r="AA64" s="161"/>
      <c r="AB64" s="161"/>
      <c r="AC64" s="161"/>
      <c r="AD64" s="159"/>
      <c r="AE64" s="116"/>
      <c r="AF64" s="157"/>
      <c r="AG64" s="157"/>
      <c r="AH64" s="153"/>
      <c r="AI64" s="154"/>
      <c r="AJ64" s="154"/>
      <c r="AK64" s="154"/>
      <c r="AL64" s="155"/>
      <c r="AM64" s="149"/>
      <c r="AN64" s="149"/>
      <c r="AO64" s="147"/>
      <c r="AQ64" s="145"/>
      <c r="AR64" s="145"/>
      <c r="AU64" s="144"/>
    </row>
    <row r="65" spans="1:47" ht="18" customHeight="1" x14ac:dyDescent="0.3">
      <c r="A65" s="135">
        <v>43284</v>
      </c>
      <c r="B65" s="150" t="s">
        <v>209</v>
      </c>
      <c r="C65" s="151"/>
      <c r="D65" s="151"/>
      <c r="E65" s="151"/>
      <c r="F65" s="152"/>
      <c r="G65" s="168" t="s">
        <v>107</v>
      </c>
      <c r="H65" s="160"/>
      <c r="I65" s="166">
        <v>0.2951388888888889</v>
      </c>
      <c r="J65" s="137"/>
      <c r="K65" s="139"/>
      <c r="L65" s="172">
        <v>2</v>
      </c>
      <c r="M65" s="137">
        <v>1.8</v>
      </c>
      <c r="N65" s="139">
        <v>5</v>
      </c>
      <c r="O65" s="137"/>
      <c r="P65" s="139"/>
      <c r="Q65" s="137"/>
      <c r="R65" s="139"/>
      <c r="S65" s="164" t="s">
        <v>233</v>
      </c>
      <c r="T65" s="162"/>
      <c r="U65" s="139">
        <v>3</v>
      </c>
      <c r="V65" s="164"/>
      <c r="W65" s="162"/>
      <c r="X65" s="139"/>
      <c r="Y65" s="168"/>
      <c r="Z65" s="170" t="s">
        <v>109</v>
      </c>
      <c r="AA65" s="160"/>
      <c r="AB65" s="160" t="s">
        <v>107</v>
      </c>
      <c r="AC65" s="160"/>
      <c r="AD65" s="158"/>
      <c r="AE65" s="12"/>
      <c r="AF65" s="156" t="s">
        <v>168</v>
      </c>
      <c r="AG65" s="156" t="s">
        <v>115</v>
      </c>
      <c r="AH65" s="150"/>
      <c r="AI65" s="151"/>
      <c r="AJ65" s="151"/>
      <c r="AK65" s="151"/>
      <c r="AL65" s="152"/>
      <c r="AM65" s="148">
        <v>27.2</v>
      </c>
      <c r="AN65" s="148">
        <v>195</v>
      </c>
      <c r="AO65" s="146">
        <v>15</v>
      </c>
      <c r="AQ65" s="145">
        <f>IF(G65="x", 1,0)</f>
        <v>1</v>
      </c>
      <c r="AR65" s="145">
        <f>IF(H65="x", 1,0)</f>
        <v>0</v>
      </c>
      <c r="AU65" s="144">
        <f>IF(A65="","",2)</f>
        <v>2</v>
      </c>
    </row>
    <row r="66" spans="1:47" ht="18" customHeight="1" thickBot="1" x14ac:dyDescent="0.35">
      <c r="A66" s="136"/>
      <c r="B66" s="141" t="s">
        <v>230</v>
      </c>
      <c r="C66" s="142"/>
      <c r="D66" s="142"/>
      <c r="E66" s="142"/>
      <c r="F66" s="143"/>
      <c r="G66" s="169"/>
      <c r="H66" s="161"/>
      <c r="I66" s="167"/>
      <c r="J66" s="138"/>
      <c r="K66" s="140"/>
      <c r="L66" s="173"/>
      <c r="M66" s="138"/>
      <c r="N66" s="140"/>
      <c r="O66" s="138"/>
      <c r="P66" s="140"/>
      <c r="Q66" s="138"/>
      <c r="R66" s="140"/>
      <c r="S66" s="165"/>
      <c r="T66" s="163"/>
      <c r="U66" s="140"/>
      <c r="V66" s="165"/>
      <c r="W66" s="163"/>
      <c r="X66" s="140"/>
      <c r="Y66" s="169"/>
      <c r="Z66" s="171"/>
      <c r="AA66" s="161"/>
      <c r="AB66" s="161"/>
      <c r="AC66" s="161"/>
      <c r="AD66" s="159"/>
      <c r="AE66" s="111"/>
      <c r="AF66" s="157"/>
      <c r="AG66" s="157"/>
      <c r="AH66" s="153"/>
      <c r="AI66" s="154"/>
      <c r="AJ66" s="154"/>
      <c r="AK66" s="154"/>
      <c r="AL66" s="155"/>
      <c r="AM66" s="149"/>
      <c r="AN66" s="149"/>
      <c r="AO66" s="147"/>
      <c r="AQ66" s="145"/>
      <c r="AR66" s="145"/>
      <c r="AU66" s="144"/>
    </row>
    <row r="67" spans="1:47" ht="18" customHeight="1" x14ac:dyDescent="0.3">
      <c r="A67" s="135">
        <v>43285</v>
      </c>
      <c r="B67" s="150" t="s">
        <v>234</v>
      </c>
      <c r="C67" s="151"/>
      <c r="D67" s="151"/>
      <c r="E67" s="151"/>
      <c r="F67" s="152"/>
      <c r="G67" s="168"/>
      <c r="H67" s="160"/>
      <c r="I67" s="166">
        <v>0.75</v>
      </c>
      <c r="J67" s="137"/>
      <c r="K67" s="139"/>
      <c r="L67" s="172"/>
      <c r="M67" s="137"/>
      <c r="N67" s="139"/>
      <c r="O67" s="137"/>
      <c r="P67" s="139"/>
      <c r="Q67" s="137"/>
      <c r="R67" s="139"/>
      <c r="S67" s="164"/>
      <c r="T67" s="162"/>
      <c r="U67" s="139"/>
      <c r="V67" s="164"/>
      <c r="W67" s="162"/>
      <c r="X67" s="139"/>
      <c r="Y67" s="168"/>
      <c r="Z67" s="170"/>
      <c r="AA67" s="160"/>
      <c r="AB67" s="160"/>
      <c r="AC67" s="160"/>
      <c r="AD67" s="158"/>
      <c r="AE67" s="12" t="s">
        <v>67</v>
      </c>
      <c r="AF67" s="156" t="s">
        <v>171</v>
      </c>
      <c r="AG67" s="156" t="s">
        <v>126</v>
      </c>
      <c r="AH67" s="150"/>
      <c r="AI67" s="151"/>
      <c r="AJ67" s="151"/>
      <c r="AK67" s="151"/>
      <c r="AL67" s="152"/>
      <c r="AM67" s="148">
        <v>27.1</v>
      </c>
      <c r="AN67" s="148">
        <v>190</v>
      </c>
      <c r="AO67" s="146">
        <v>15</v>
      </c>
      <c r="AQ67" s="145">
        <f>IF(G67="x", 1,0)</f>
        <v>0</v>
      </c>
      <c r="AR67" s="145">
        <f>IF(H67="x", 1,0)</f>
        <v>0</v>
      </c>
      <c r="AU67" s="144">
        <f>IF(A67="","",2)</f>
        <v>2</v>
      </c>
    </row>
    <row r="68" spans="1:47" ht="18" customHeight="1" thickBot="1" x14ac:dyDescent="0.35">
      <c r="A68" s="136"/>
      <c r="B68" s="141" t="s">
        <v>235</v>
      </c>
      <c r="C68" s="142"/>
      <c r="D68" s="142"/>
      <c r="E68" s="142"/>
      <c r="F68" s="143"/>
      <c r="G68" s="169"/>
      <c r="H68" s="161"/>
      <c r="I68" s="167"/>
      <c r="J68" s="138"/>
      <c r="K68" s="140"/>
      <c r="L68" s="173"/>
      <c r="M68" s="138"/>
      <c r="N68" s="140"/>
      <c r="O68" s="138"/>
      <c r="P68" s="140"/>
      <c r="Q68" s="138"/>
      <c r="R68" s="140"/>
      <c r="S68" s="165"/>
      <c r="T68" s="163"/>
      <c r="U68" s="140"/>
      <c r="V68" s="165"/>
      <c r="W68" s="163"/>
      <c r="X68" s="140"/>
      <c r="Y68" s="169"/>
      <c r="Z68" s="171"/>
      <c r="AA68" s="161"/>
      <c r="AB68" s="161"/>
      <c r="AC68" s="161"/>
      <c r="AD68" s="159"/>
      <c r="AE68" s="111">
        <v>534988</v>
      </c>
      <c r="AF68" s="157"/>
      <c r="AG68" s="157"/>
      <c r="AH68" s="153"/>
      <c r="AI68" s="154"/>
      <c r="AJ68" s="154"/>
      <c r="AK68" s="154"/>
      <c r="AL68" s="155"/>
      <c r="AM68" s="149"/>
      <c r="AN68" s="149"/>
      <c r="AO68" s="147"/>
      <c r="AQ68" s="145"/>
      <c r="AR68" s="145"/>
      <c r="AU68" s="144"/>
    </row>
    <row r="69" spans="1:47" ht="18" customHeight="1" x14ac:dyDescent="0.3">
      <c r="A69" s="135">
        <v>43286</v>
      </c>
      <c r="B69" s="150" t="s">
        <v>236</v>
      </c>
      <c r="C69" s="151"/>
      <c r="D69" s="151"/>
      <c r="E69" s="151"/>
      <c r="F69" s="152"/>
      <c r="G69" s="168" t="s">
        <v>107</v>
      </c>
      <c r="H69" s="160"/>
      <c r="I69" s="166">
        <v>0.27083333333333331</v>
      </c>
      <c r="J69" s="137"/>
      <c r="K69" s="139"/>
      <c r="L69" s="172">
        <v>5</v>
      </c>
      <c r="M69" s="137">
        <v>1.8</v>
      </c>
      <c r="N69" s="139">
        <v>9</v>
      </c>
      <c r="O69" s="137"/>
      <c r="P69" s="139"/>
      <c r="Q69" s="137"/>
      <c r="R69" s="139"/>
      <c r="S69" s="176" t="s">
        <v>238</v>
      </c>
      <c r="T69" s="162"/>
      <c r="U69" s="139">
        <v>3</v>
      </c>
      <c r="V69" s="164"/>
      <c r="W69" s="162"/>
      <c r="X69" s="139"/>
      <c r="Y69" s="168"/>
      <c r="Z69" s="170" t="s">
        <v>109</v>
      </c>
      <c r="AA69" s="160"/>
      <c r="AB69" s="160" t="s">
        <v>107</v>
      </c>
      <c r="AC69" s="160"/>
      <c r="AD69" s="158"/>
      <c r="AE69" s="12" t="s">
        <v>67</v>
      </c>
      <c r="AF69" s="156" t="s">
        <v>168</v>
      </c>
      <c r="AG69" s="156" t="s">
        <v>126</v>
      </c>
      <c r="AH69" s="150"/>
      <c r="AI69" s="151"/>
      <c r="AJ69" s="151"/>
      <c r="AK69" s="151"/>
      <c r="AL69" s="152"/>
      <c r="AM69" s="148">
        <v>26.3</v>
      </c>
      <c r="AN69" s="148">
        <v>185</v>
      </c>
      <c r="AO69" s="146">
        <v>7</v>
      </c>
      <c r="AQ69" s="145">
        <f>IF(G69="x", 1,0)</f>
        <v>1</v>
      </c>
      <c r="AR69" s="145">
        <f>IF(H69="x", 1,0)</f>
        <v>0</v>
      </c>
      <c r="AU69" s="144">
        <f>IF(A69="","",2)</f>
        <v>2</v>
      </c>
    </row>
    <row r="70" spans="1:47" ht="18" customHeight="1" thickBot="1" x14ac:dyDescent="0.35">
      <c r="A70" s="136"/>
      <c r="B70" s="141" t="s">
        <v>237</v>
      </c>
      <c r="C70" s="142"/>
      <c r="D70" s="142"/>
      <c r="E70" s="142"/>
      <c r="F70" s="143"/>
      <c r="G70" s="169"/>
      <c r="H70" s="161"/>
      <c r="I70" s="167"/>
      <c r="J70" s="138"/>
      <c r="K70" s="140"/>
      <c r="L70" s="173"/>
      <c r="M70" s="138"/>
      <c r="N70" s="140"/>
      <c r="O70" s="138"/>
      <c r="P70" s="140"/>
      <c r="Q70" s="138"/>
      <c r="R70" s="140"/>
      <c r="S70" s="177"/>
      <c r="T70" s="163"/>
      <c r="U70" s="140"/>
      <c r="V70" s="165"/>
      <c r="W70" s="163"/>
      <c r="X70" s="140"/>
      <c r="Y70" s="169"/>
      <c r="Z70" s="171"/>
      <c r="AA70" s="161"/>
      <c r="AB70" s="161"/>
      <c r="AC70" s="161"/>
      <c r="AD70" s="159"/>
      <c r="AE70" s="114">
        <v>525215</v>
      </c>
      <c r="AF70" s="157"/>
      <c r="AG70" s="157"/>
      <c r="AH70" s="153"/>
      <c r="AI70" s="154"/>
      <c r="AJ70" s="154"/>
      <c r="AK70" s="154"/>
      <c r="AL70" s="155"/>
      <c r="AM70" s="149"/>
      <c r="AN70" s="149"/>
      <c r="AO70" s="147"/>
      <c r="AQ70" s="145"/>
      <c r="AR70" s="145"/>
      <c r="AU70" s="144"/>
    </row>
    <row r="71" spans="1:47" ht="18" customHeight="1" x14ac:dyDescent="0.3">
      <c r="A71" s="135">
        <v>43286</v>
      </c>
      <c r="B71" s="150" t="s">
        <v>239</v>
      </c>
      <c r="C71" s="151"/>
      <c r="D71" s="151"/>
      <c r="E71" s="151"/>
      <c r="F71" s="152"/>
      <c r="G71" s="168" t="s">
        <v>107</v>
      </c>
      <c r="H71" s="160"/>
      <c r="I71" s="166">
        <v>0.61111111111111105</v>
      </c>
      <c r="J71" s="137"/>
      <c r="K71" s="139"/>
      <c r="L71" s="172">
        <v>4</v>
      </c>
      <c r="M71" s="137">
        <v>1.8</v>
      </c>
      <c r="N71" s="139">
        <v>6</v>
      </c>
      <c r="O71" s="137"/>
      <c r="P71" s="139"/>
      <c r="Q71" s="137"/>
      <c r="R71" s="139"/>
      <c r="S71" s="164" t="s">
        <v>241</v>
      </c>
      <c r="T71" s="162"/>
      <c r="U71" s="139">
        <v>3</v>
      </c>
      <c r="V71" s="164"/>
      <c r="W71" s="162"/>
      <c r="X71" s="139"/>
      <c r="Y71" s="168"/>
      <c r="Z71" s="170" t="s">
        <v>109</v>
      </c>
      <c r="AA71" s="160"/>
      <c r="AB71" s="160" t="s">
        <v>107</v>
      </c>
      <c r="AC71" s="160"/>
      <c r="AD71" s="158"/>
      <c r="AE71" s="12" t="s">
        <v>67</v>
      </c>
      <c r="AF71" s="156" t="s">
        <v>168</v>
      </c>
      <c r="AG71" s="156" t="s">
        <v>126</v>
      </c>
      <c r="AH71" s="150"/>
      <c r="AI71" s="151"/>
      <c r="AJ71" s="151"/>
      <c r="AK71" s="151"/>
      <c r="AL71" s="152"/>
      <c r="AM71" s="148">
        <v>27.2</v>
      </c>
      <c r="AN71" s="148">
        <v>190</v>
      </c>
      <c r="AO71" s="146">
        <v>10</v>
      </c>
      <c r="AQ71" s="145">
        <f>IF(G71="x", 1,0)</f>
        <v>1</v>
      </c>
      <c r="AR71" s="145">
        <f>IF(H71="x", 1,0)</f>
        <v>0</v>
      </c>
      <c r="AU71" s="144">
        <f>IF(A71="","",2)</f>
        <v>2</v>
      </c>
    </row>
    <row r="72" spans="1:47" ht="18" customHeight="1" thickBot="1" x14ac:dyDescent="0.35">
      <c r="A72" s="136"/>
      <c r="B72" s="141" t="s">
        <v>240</v>
      </c>
      <c r="C72" s="142"/>
      <c r="D72" s="142"/>
      <c r="E72" s="142"/>
      <c r="F72" s="143"/>
      <c r="G72" s="169"/>
      <c r="H72" s="161"/>
      <c r="I72" s="167"/>
      <c r="J72" s="138"/>
      <c r="K72" s="140"/>
      <c r="L72" s="173"/>
      <c r="M72" s="138"/>
      <c r="N72" s="140"/>
      <c r="O72" s="138"/>
      <c r="P72" s="140"/>
      <c r="Q72" s="138"/>
      <c r="R72" s="140"/>
      <c r="S72" s="165"/>
      <c r="T72" s="163"/>
      <c r="U72" s="140"/>
      <c r="V72" s="165"/>
      <c r="W72" s="163"/>
      <c r="X72" s="140"/>
      <c r="Y72" s="169"/>
      <c r="Z72" s="171"/>
      <c r="AA72" s="161"/>
      <c r="AB72" s="161"/>
      <c r="AC72" s="161"/>
      <c r="AD72" s="159"/>
      <c r="AE72" s="112">
        <v>525033</v>
      </c>
      <c r="AF72" s="157"/>
      <c r="AG72" s="157"/>
      <c r="AH72" s="153"/>
      <c r="AI72" s="154"/>
      <c r="AJ72" s="154"/>
      <c r="AK72" s="154"/>
      <c r="AL72" s="155"/>
      <c r="AM72" s="149"/>
      <c r="AN72" s="149"/>
      <c r="AO72" s="147"/>
      <c r="AQ72" s="145"/>
      <c r="AR72" s="145"/>
      <c r="AU72" s="144"/>
    </row>
    <row r="73" spans="1:47" ht="18" customHeight="1" x14ac:dyDescent="0.3">
      <c r="A73" s="135">
        <v>43287</v>
      </c>
      <c r="B73" s="150" t="s">
        <v>242</v>
      </c>
      <c r="C73" s="151"/>
      <c r="D73" s="151"/>
      <c r="E73" s="151"/>
      <c r="F73" s="152"/>
      <c r="G73" s="168"/>
      <c r="H73" s="160"/>
      <c r="I73" s="166">
        <v>0.53472222222222221</v>
      </c>
      <c r="J73" s="137"/>
      <c r="K73" s="139"/>
      <c r="L73" s="172"/>
      <c r="M73" s="137"/>
      <c r="N73" s="139"/>
      <c r="O73" s="137"/>
      <c r="P73" s="139"/>
      <c r="Q73" s="137"/>
      <c r="R73" s="139"/>
      <c r="S73" s="164"/>
      <c r="T73" s="162"/>
      <c r="U73" s="139"/>
      <c r="V73" s="164"/>
      <c r="W73" s="162"/>
      <c r="X73" s="139"/>
      <c r="Y73" s="168"/>
      <c r="Z73" s="170"/>
      <c r="AA73" s="160"/>
      <c r="AB73" s="160"/>
      <c r="AC73" s="160"/>
      <c r="AD73" s="158"/>
      <c r="AE73" s="12"/>
      <c r="AF73" s="156"/>
      <c r="AG73" s="156" t="s">
        <v>126</v>
      </c>
      <c r="AH73" s="150"/>
      <c r="AI73" s="151"/>
      <c r="AJ73" s="151"/>
      <c r="AK73" s="151"/>
      <c r="AL73" s="152"/>
      <c r="AM73" s="148">
        <v>27</v>
      </c>
      <c r="AN73" s="148">
        <v>200</v>
      </c>
      <c r="AO73" s="146">
        <v>19</v>
      </c>
      <c r="AQ73" s="145">
        <f>IF(G73="x", 1,0)</f>
        <v>0</v>
      </c>
      <c r="AR73" s="145">
        <f>IF(H73="x", 1,0)</f>
        <v>0</v>
      </c>
      <c r="AU73" s="144">
        <f>IF(A73="","",2)</f>
        <v>2</v>
      </c>
    </row>
    <row r="74" spans="1:47" ht="18" customHeight="1" thickBot="1" x14ac:dyDescent="0.35">
      <c r="A74" s="136"/>
      <c r="B74" s="141" t="s">
        <v>243</v>
      </c>
      <c r="C74" s="142"/>
      <c r="D74" s="142"/>
      <c r="E74" s="142"/>
      <c r="F74" s="143"/>
      <c r="G74" s="169"/>
      <c r="H74" s="161"/>
      <c r="I74" s="167"/>
      <c r="J74" s="138"/>
      <c r="K74" s="140"/>
      <c r="L74" s="173"/>
      <c r="M74" s="138"/>
      <c r="N74" s="140"/>
      <c r="O74" s="138"/>
      <c r="P74" s="140"/>
      <c r="Q74" s="138"/>
      <c r="R74" s="140"/>
      <c r="S74" s="165"/>
      <c r="T74" s="163"/>
      <c r="U74" s="140"/>
      <c r="V74" s="165"/>
      <c r="W74" s="163"/>
      <c r="X74" s="140"/>
      <c r="Y74" s="169"/>
      <c r="Z74" s="171"/>
      <c r="AA74" s="161"/>
      <c r="AB74" s="161"/>
      <c r="AC74" s="161"/>
      <c r="AD74" s="159"/>
      <c r="AE74" s="112"/>
      <c r="AF74" s="157"/>
      <c r="AG74" s="157"/>
      <c r="AH74" s="153"/>
      <c r="AI74" s="154"/>
      <c r="AJ74" s="154"/>
      <c r="AK74" s="154"/>
      <c r="AL74" s="155"/>
      <c r="AM74" s="149"/>
      <c r="AN74" s="149"/>
      <c r="AO74" s="147"/>
      <c r="AQ74" s="145"/>
      <c r="AR74" s="145"/>
      <c r="AU74" s="144"/>
    </row>
    <row r="75" spans="1:47" ht="18" customHeight="1" x14ac:dyDescent="0.3">
      <c r="A75" s="135">
        <v>43288</v>
      </c>
      <c r="B75" s="150" t="s">
        <v>207</v>
      </c>
      <c r="C75" s="151"/>
      <c r="D75" s="151"/>
      <c r="E75" s="151"/>
      <c r="F75" s="152"/>
      <c r="G75" s="168" t="s">
        <v>107</v>
      </c>
      <c r="H75" s="160"/>
      <c r="I75" s="166">
        <v>0.31944444444444448</v>
      </c>
      <c r="J75" s="137">
        <v>50</v>
      </c>
      <c r="K75" s="139">
        <v>19</v>
      </c>
      <c r="L75" s="172"/>
      <c r="M75" s="137"/>
      <c r="N75" s="139"/>
      <c r="O75" s="137"/>
      <c r="P75" s="139"/>
      <c r="Q75" s="137"/>
      <c r="R75" s="139"/>
      <c r="S75" s="164"/>
      <c r="T75" s="162"/>
      <c r="U75" s="139"/>
      <c r="V75" s="164"/>
      <c r="W75" s="162"/>
      <c r="X75" s="139"/>
      <c r="Y75" s="168" t="s">
        <v>107</v>
      </c>
      <c r="Z75" s="170"/>
      <c r="AA75" s="160"/>
      <c r="AB75" s="160"/>
      <c r="AC75" s="160"/>
      <c r="AD75" s="158"/>
      <c r="AE75" s="12"/>
      <c r="AF75" s="214"/>
      <c r="AG75" s="156" t="s">
        <v>115</v>
      </c>
      <c r="AH75" s="150"/>
      <c r="AI75" s="151"/>
      <c r="AJ75" s="151"/>
      <c r="AK75" s="151"/>
      <c r="AL75" s="152"/>
      <c r="AM75" s="148">
        <v>26.9</v>
      </c>
      <c r="AN75" s="148">
        <v>185</v>
      </c>
      <c r="AO75" s="146">
        <v>18</v>
      </c>
      <c r="AQ75" s="145">
        <f>IF(G75="x", 1,0)</f>
        <v>1</v>
      </c>
      <c r="AR75" s="145">
        <f>IF(H75="x", 1,0)</f>
        <v>0</v>
      </c>
      <c r="AU75" s="144">
        <f>IF(A75="","",2)</f>
        <v>2</v>
      </c>
    </row>
    <row r="76" spans="1:47" ht="18" customHeight="1" thickBot="1" x14ac:dyDescent="0.35">
      <c r="A76" s="136"/>
      <c r="B76" s="141" t="s">
        <v>244</v>
      </c>
      <c r="C76" s="142"/>
      <c r="D76" s="142"/>
      <c r="E76" s="142"/>
      <c r="F76" s="143"/>
      <c r="G76" s="169"/>
      <c r="H76" s="161"/>
      <c r="I76" s="167"/>
      <c r="J76" s="138"/>
      <c r="K76" s="140"/>
      <c r="L76" s="173"/>
      <c r="M76" s="138"/>
      <c r="N76" s="140"/>
      <c r="O76" s="138"/>
      <c r="P76" s="140"/>
      <c r="Q76" s="138"/>
      <c r="R76" s="140"/>
      <c r="S76" s="165"/>
      <c r="T76" s="163"/>
      <c r="U76" s="140"/>
      <c r="V76" s="165"/>
      <c r="W76" s="163"/>
      <c r="X76" s="140"/>
      <c r="Y76" s="169"/>
      <c r="Z76" s="171"/>
      <c r="AA76" s="161"/>
      <c r="AB76" s="161"/>
      <c r="AC76" s="161"/>
      <c r="AD76" s="159"/>
      <c r="AE76" s="111"/>
      <c r="AF76" s="215"/>
      <c r="AG76" s="157"/>
      <c r="AH76" s="153"/>
      <c r="AI76" s="154"/>
      <c r="AJ76" s="154"/>
      <c r="AK76" s="154"/>
      <c r="AL76" s="155"/>
      <c r="AM76" s="149"/>
      <c r="AN76" s="149"/>
      <c r="AO76" s="147"/>
      <c r="AQ76" s="145"/>
      <c r="AR76" s="145"/>
      <c r="AU76" s="144"/>
    </row>
    <row r="77" spans="1:47" ht="18" customHeight="1" x14ac:dyDescent="0.3">
      <c r="A77" s="135">
        <v>43289</v>
      </c>
      <c r="B77" s="150" t="s">
        <v>245</v>
      </c>
      <c r="C77" s="151"/>
      <c r="D77" s="151"/>
      <c r="E77" s="151"/>
      <c r="F77" s="152"/>
      <c r="G77" s="168" t="s">
        <v>107</v>
      </c>
      <c r="H77" s="160"/>
      <c r="I77" s="166">
        <v>0.375</v>
      </c>
      <c r="J77" s="137">
        <v>50</v>
      </c>
      <c r="K77" s="139">
        <v>10</v>
      </c>
      <c r="L77" s="172"/>
      <c r="M77" s="137"/>
      <c r="N77" s="139"/>
      <c r="O77" s="137"/>
      <c r="P77" s="139"/>
      <c r="Q77" s="137"/>
      <c r="R77" s="139"/>
      <c r="S77" s="164"/>
      <c r="T77" s="162"/>
      <c r="U77" s="139"/>
      <c r="V77" s="164"/>
      <c r="W77" s="162"/>
      <c r="X77" s="139"/>
      <c r="Y77" s="168" t="s">
        <v>107</v>
      </c>
      <c r="Z77" s="170"/>
      <c r="AA77" s="160"/>
      <c r="AB77" s="160"/>
      <c r="AC77" s="160"/>
      <c r="AD77" s="158"/>
      <c r="AE77" s="12"/>
      <c r="AF77" s="156"/>
      <c r="AG77" s="156" t="s">
        <v>115</v>
      </c>
      <c r="AH77" s="150"/>
      <c r="AI77" s="151"/>
      <c r="AJ77" s="151"/>
      <c r="AK77" s="151"/>
      <c r="AL77" s="152"/>
      <c r="AM77" s="148">
        <v>27</v>
      </c>
      <c r="AN77" s="148">
        <v>200</v>
      </c>
      <c r="AO77" s="146">
        <v>10</v>
      </c>
      <c r="AQ77" s="145">
        <f>IF(G77="x", 1,0)</f>
        <v>1</v>
      </c>
      <c r="AR77" s="145">
        <f>IF(H77="x", 1,0)</f>
        <v>0</v>
      </c>
      <c r="AU77" s="144">
        <f>IF(A77="","",2)</f>
        <v>2</v>
      </c>
    </row>
    <row r="78" spans="1:47" ht="18" customHeight="1" thickBot="1" x14ac:dyDescent="0.35">
      <c r="A78" s="136"/>
      <c r="B78" s="141" t="s">
        <v>246</v>
      </c>
      <c r="C78" s="142"/>
      <c r="D78" s="142"/>
      <c r="E78" s="142"/>
      <c r="F78" s="143"/>
      <c r="G78" s="169"/>
      <c r="H78" s="161"/>
      <c r="I78" s="167"/>
      <c r="J78" s="138"/>
      <c r="K78" s="140"/>
      <c r="L78" s="173"/>
      <c r="M78" s="138"/>
      <c r="N78" s="140"/>
      <c r="O78" s="138"/>
      <c r="P78" s="140"/>
      <c r="Q78" s="138"/>
      <c r="R78" s="140"/>
      <c r="S78" s="165"/>
      <c r="T78" s="163"/>
      <c r="U78" s="140"/>
      <c r="V78" s="165"/>
      <c r="W78" s="163"/>
      <c r="X78" s="140"/>
      <c r="Y78" s="169"/>
      <c r="Z78" s="171"/>
      <c r="AA78" s="161"/>
      <c r="AB78" s="161"/>
      <c r="AC78" s="161"/>
      <c r="AD78" s="159"/>
      <c r="AE78" s="111"/>
      <c r="AF78" s="157"/>
      <c r="AG78" s="157"/>
      <c r="AH78" s="153"/>
      <c r="AI78" s="154"/>
      <c r="AJ78" s="154"/>
      <c r="AK78" s="154"/>
      <c r="AL78" s="155"/>
      <c r="AM78" s="149"/>
      <c r="AN78" s="149"/>
      <c r="AO78" s="147"/>
      <c r="AQ78" s="145"/>
      <c r="AR78" s="145"/>
      <c r="AU78" s="144"/>
    </row>
    <row r="79" spans="1:47" ht="18" customHeight="1" x14ac:dyDescent="0.3">
      <c r="A79" s="135">
        <v>43290</v>
      </c>
      <c r="B79" s="150" t="s">
        <v>247</v>
      </c>
      <c r="C79" s="151"/>
      <c r="D79" s="151"/>
      <c r="E79" s="151"/>
      <c r="F79" s="152"/>
      <c r="G79" s="168"/>
      <c r="H79" s="160"/>
      <c r="I79" s="166">
        <v>0.65972222222222221</v>
      </c>
      <c r="J79" s="137"/>
      <c r="K79" s="139"/>
      <c r="L79" s="172"/>
      <c r="M79" s="137"/>
      <c r="N79" s="139"/>
      <c r="O79" s="137"/>
      <c r="P79" s="139"/>
      <c r="Q79" s="137"/>
      <c r="R79" s="139"/>
      <c r="S79" s="164"/>
      <c r="T79" s="162"/>
      <c r="U79" s="139"/>
      <c r="V79" s="164"/>
      <c r="W79" s="162"/>
      <c r="X79" s="139"/>
      <c r="Y79" s="168"/>
      <c r="Z79" s="170"/>
      <c r="AA79" s="160"/>
      <c r="AB79" s="160"/>
      <c r="AC79" s="160"/>
      <c r="AD79" s="158"/>
      <c r="AE79" s="12" t="s">
        <v>67</v>
      </c>
      <c r="AF79" s="156" t="s">
        <v>166</v>
      </c>
      <c r="AG79" s="156" t="s">
        <v>115</v>
      </c>
      <c r="AH79" s="150"/>
      <c r="AI79" s="151"/>
      <c r="AJ79" s="151"/>
      <c r="AK79" s="151"/>
      <c r="AL79" s="152"/>
      <c r="AM79" s="148">
        <v>27</v>
      </c>
      <c r="AN79" s="148">
        <v>190</v>
      </c>
      <c r="AO79" s="146">
        <v>12</v>
      </c>
      <c r="AQ79" s="145">
        <f>IF(G79="x", 1,0)</f>
        <v>0</v>
      </c>
      <c r="AR79" s="145">
        <f>IF(H79="x", 1,0)</f>
        <v>0</v>
      </c>
      <c r="AU79" s="144">
        <f>IF(A79="","",2)</f>
        <v>2</v>
      </c>
    </row>
    <row r="80" spans="1:47" ht="18" customHeight="1" thickBot="1" x14ac:dyDescent="0.35">
      <c r="A80" s="136"/>
      <c r="B80" s="141" t="s">
        <v>248</v>
      </c>
      <c r="C80" s="142"/>
      <c r="D80" s="142"/>
      <c r="E80" s="142"/>
      <c r="F80" s="143"/>
      <c r="G80" s="169"/>
      <c r="H80" s="161"/>
      <c r="I80" s="167"/>
      <c r="J80" s="138"/>
      <c r="K80" s="140"/>
      <c r="L80" s="173"/>
      <c r="M80" s="138"/>
      <c r="N80" s="140"/>
      <c r="O80" s="138"/>
      <c r="P80" s="140"/>
      <c r="Q80" s="138"/>
      <c r="R80" s="140"/>
      <c r="S80" s="165"/>
      <c r="T80" s="163"/>
      <c r="U80" s="140"/>
      <c r="V80" s="165"/>
      <c r="W80" s="163"/>
      <c r="X80" s="140"/>
      <c r="Y80" s="169"/>
      <c r="Z80" s="171"/>
      <c r="AA80" s="161"/>
      <c r="AB80" s="161"/>
      <c r="AC80" s="161"/>
      <c r="AD80" s="159"/>
      <c r="AE80" s="111">
        <v>525186</v>
      </c>
      <c r="AF80" s="157"/>
      <c r="AG80" s="157"/>
      <c r="AH80" s="153"/>
      <c r="AI80" s="154"/>
      <c r="AJ80" s="154"/>
      <c r="AK80" s="154"/>
      <c r="AL80" s="155"/>
      <c r="AM80" s="149"/>
      <c r="AN80" s="149"/>
      <c r="AO80" s="147"/>
      <c r="AQ80" s="145"/>
      <c r="AR80" s="145"/>
      <c r="AU80" s="144"/>
    </row>
    <row r="81" spans="1:47" ht="18" customHeight="1" x14ac:dyDescent="0.3">
      <c r="A81" s="135">
        <v>43290</v>
      </c>
      <c r="B81" s="150" t="s">
        <v>249</v>
      </c>
      <c r="C81" s="151"/>
      <c r="D81" s="151"/>
      <c r="E81" s="151"/>
      <c r="F81" s="152"/>
      <c r="G81" s="168"/>
      <c r="H81" s="160"/>
      <c r="I81" s="166">
        <v>0.70833333333333337</v>
      </c>
      <c r="J81" s="137"/>
      <c r="K81" s="139"/>
      <c r="L81" s="172"/>
      <c r="M81" s="137"/>
      <c r="N81" s="139"/>
      <c r="O81" s="137"/>
      <c r="P81" s="139"/>
      <c r="Q81" s="137"/>
      <c r="R81" s="139"/>
      <c r="S81" s="164"/>
      <c r="T81" s="162"/>
      <c r="U81" s="139"/>
      <c r="V81" s="164"/>
      <c r="W81" s="162"/>
      <c r="X81" s="139"/>
      <c r="Y81" s="168"/>
      <c r="Z81" s="170"/>
      <c r="AA81" s="160"/>
      <c r="AB81" s="160"/>
      <c r="AC81" s="160"/>
      <c r="AD81" s="158"/>
      <c r="AE81" s="12" t="s">
        <v>67</v>
      </c>
      <c r="AF81" s="156" t="s">
        <v>166</v>
      </c>
      <c r="AG81" s="156" t="s">
        <v>115</v>
      </c>
      <c r="AH81" s="150"/>
      <c r="AI81" s="151"/>
      <c r="AJ81" s="151"/>
      <c r="AK81" s="151"/>
      <c r="AL81" s="152"/>
      <c r="AM81" s="148">
        <v>27</v>
      </c>
      <c r="AN81" s="148">
        <v>190</v>
      </c>
      <c r="AO81" s="146">
        <v>12</v>
      </c>
      <c r="AQ81" s="145">
        <f>IF(G81="x", 1,0)</f>
        <v>0</v>
      </c>
      <c r="AR81" s="145">
        <f>IF(H81="x", 1,0)</f>
        <v>0</v>
      </c>
      <c r="AU81" s="144">
        <f>IF(A81="","",2)</f>
        <v>2</v>
      </c>
    </row>
    <row r="82" spans="1:47" ht="18" customHeight="1" thickBot="1" x14ac:dyDescent="0.35">
      <c r="A82" s="136"/>
      <c r="B82" s="141" t="s">
        <v>250</v>
      </c>
      <c r="C82" s="142"/>
      <c r="D82" s="142"/>
      <c r="E82" s="142"/>
      <c r="F82" s="143"/>
      <c r="G82" s="169"/>
      <c r="H82" s="161"/>
      <c r="I82" s="167"/>
      <c r="J82" s="138"/>
      <c r="K82" s="140"/>
      <c r="L82" s="173"/>
      <c r="M82" s="138"/>
      <c r="N82" s="140"/>
      <c r="O82" s="138"/>
      <c r="P82" s="140"/>
      <c r="Q82" s="138"/>
      <c r="R82" s="140"/>
      <c r="S82" s="165"/>
      <c r="T82" s="163"/>
      <c r="U82" s="140"/>
      <c r="V82" s="165"/>
      <c r="W82" s="163"/>
      <c r="X82" s="140"/>
      <c r="Y82" s="169"/>
      <c r="Z82" s="171"/>
      <c r="AA82" s="161"/>
      <c r="AB82" s="161"/>
      <c r="AC82" s="161"/>
      <c r="AD82" s="159"/>
      <c r="AE82" s="111">
        <v>534985</v>
      </c>
      <c r="AF82" s="157"/>
      <c r="AG82" s="157"/>
      <c r="AH82" s="153"/>
      <c r="AI82" s="154"/>
      <c r="AJ82" s="154"/>
      <c r="AK82" s="154"/>
      <c r="AL82" s="155"/>
      <c r="AM82" s="149"/>
      <c r="AN82" s="149"/>
      <c r="AO82" s="147"/>
      <c r="AQ82" s="145"/>
      <c r="AR82" s="145"/>
      <c r="AU82" s="144"/>
    </row>
    <row r="83" spans="1:47" ht="18" customHeight="1" x14ac:dyDescent="0.3">
      <c r="A83" s="135">
        <v>43291</v>
      </c>
      <c r="B83" s="150" t="s">
        <v>251</v>
      </c>
      <c r="C83" s="151"/>
      <c r="D83" s="151"/>
      <c r="E83" s="151"/>
      <c r="F83" s="152"/>
      <c r="G83" s="168"/>
      <c r="H83" s="160"/>
      <c r="I83" s="166">
        <v>0.60416666666666663</v>
      </c>
      <c r="J83" s="137"/>
      <c r="K83" s="139"/>
      <c r="L83" s="172"/>
      <c r="M83" s="137"/>
      <c r="N83" s="139"/>
      <c r="O83" s="137"/>
      <c r="P83" s="139"/>
      <c r="Q83" s="137"/>
      <c r="R83" s="139"/>
      <c r="S83" s="176"/>
      <c r="T83" s="162"/>
      <c r="U83" s="139"/>
      <c r="V83" s="164"/>
      <c r="W83" s="162"/>
      <c r="X83" s="139"/>
      <c r="Y83" s="168"/>
      <c r="Z83" s="170"/>
      <c r="AA83" s="160"/>
      <c r="AB83" s="160"/>
      <c r="AC83" s="160"/>
      <c r="AD83" s="158"/>
      <c r="AE83" s="12" t="s">
        <v>67</v>
      </c>
      <c r="AF83" s="156" t="s">
        <v>171</v>
      </c>
      <c r="AG83" s="156" t="s">
        <v>115</v>
      </c>
      <c r="AH83" s="150"/>
      <c r="AI83" s="151"/>
      <c r="AJ83" s="151"/>
      <c r="AK83" s="151"/>
      <c r="AL83" s="152"/>
      <c r="AM83" s="148">
        <v>27.1</v>
      </c>
      <c r="AN83" s="148">
        <v>180</v>
      </c>
      <c r="AO83" s="146">
        <v>5</v>
      </c>
      <c r="AQ83" s="145">
        <f>IF(G83="x", 1,0)</f>
        <v>0</v>
      </c>
      <c r="AR83" s="145">
        <f>IF(H83="x", 1,0)</f>
        <v>0</v>
      </c>
      <c r="AU83" s="144">
        <f>IF(A83="","",2)</f>
        <v>2</v>
      </c>
    </row>
    <row r="84" spans="1:47" ht="18" customHeight="1" thickBot="1" x14ac:dyDescent="0.35">
      <c r="A84" s="136"/>
      <c r="B84" s="141" t="s">
        <v>252</v>
      </c>
      <c r="C84" s="142"/>
      <c r="D84" s="142"/>
      <c r="E84" s="142"/>
      <c r="F84" s="143"/>
      <c r="G84" s="169"/>
      <c r="H84" s="161"/>
      <c r="I84" s="167"/>
      <c r="J84" s="138"/>
      <c r="K84" s="140"/>
      <c r="L84" s="173"/>
      <c r="M84" s="138"/>
      <c r="N84" s="140"/>
      <c r="O84" s="138"/>
      <c r="P84" s="140"/>
      <c r="Q84" s="138"/>
      <c r="R84" s="140"/>
      <c r="S84" s="177"/>
      <c r="T84" s="163"/>
      <c r="U84" s="140"/>
      <c r="V84" s="165"/>
      <c r="W84" s="163"/>
      <c r="X84" s="140"/>
      <c r="Y84" s="169"/>
      <c r="Z84" s="171"/>
      <c r="AA84" s="161"/>
      <c r="AB84" s="161"/>
      <c r="AC84" s="161"/>
      <c r="AD84" s="159"/>
      <c r="AE84" s="111">
        <v>534978</v>
      </c>
      <c r="AF84" s="157"/>
      <c r="AG84" s="157"/>
      <c r="AH84" s="153"/>
      <c r="AI84" s="154"/>
      <c r="AJ84" s="154"/>
      <c r="AK84" s="154"/>
      <c r="AL84" s="155"/>
      <c r="AM84" s="149"/>
      <c r="AN84" s="149"/>
      <c r="AO84" s="147"/>
      <c r="AQ84" s="145"/>
      <c r="AR84" s="145"/>
      <c r="AU84" s="144"/>
    </row>
    <row r="85" spans="1:47" ht="18" customHeight="1" x14ac:dyDescent="0.3">
      <c r="A85" s="135">
        <v>43291</v>
      </c>
      <c r="B85" s="150" t="s">
        <v>219</v>
      </c>
      <c r="C85" s="151"/>
      <c r="D85" s="151"/>
      <c r="E85" s="151"/>
      <c r="F85" s="152"/>
      <c r="G85" s="168"/>
      <c r="H85" s="160"/>
      <c r="I85" s="166">
        <v>0.65972222222222221</v>
      </c>
      <c r="J85" s="137"/>
      <c r="K85" s="139"/>
      <c r="L85" s="172"/>
      <c r="M85" s="137"/>
      <c r="N85" s="139"/>
      <c r="O85" s="137"/>
      <c r="P85" s="139"/>
      <c r="Q85" s="137"/>
      <c r="R85" s="139"/>
      <c r="S85" s="176"/>
      <c r="T85" s="162"/>
      <c r="U85" s="139"/>
      <c r="V85" s="164"/>
      <c r="W85" s="162"/>
      <c r="X85" s="139"/>
      <c r="Y85" s="168"/>
      <c r="Z85" s="170"/>
      <c r="AA85" s="160"/>
      <c r="AB85" s="160"/>
      <c r="AC85" s="160"/>
      <c r="AD85" s="158"/>
      <c r="AE85" s="12" t="s">
        <v>67</v>
      </c>
      <c r="AF85" s="156" t="s">
        <v>171</v>
      </c>
      <c r="AG85" s="156" t="s">
        <v>115</v>
      </c>
      <c r="AH85" s="150"/>
      <c r="AI85" s="151"/>
      <c r="AJ85" s="151"/>
      <c r="AK85" s="151"/>
      <c r="AL85" s="152"/>
      <c r="AM85" s="148">
        <v>27.3</v>
      </c>
      <c r="AN85" s="148">
        <v>180</v>
      </c>
      <c r="AO85" s="146">
        <v>5</v>
      </c>
      <c r="AQ85" s="145">
        <f>IF(G85="x", 1,0)</f>
        <v>0</v>
      </c>
      <c r="AR85" s="145">
        <f>IF(H85="x", 1,0)</f>
        <v>0</v>
      </c>
      <c r="AU85" s="144">
        <f>IF(A85="","",2)</f>
        <v>2</v>
      </c>
    </row>
    <row r="86" spans="1:47" ht="18" customHeight="1" thickBot="1" x14ac:dyDescent="0.35">
      <c r="A86" s="136"/>
      <c r="B86" s="141" t="s">
        <v>253</v>
      </c>
      <c r="C86" s="142"/>
      <c r="D86" s="142"/>
      <c r="E86" s="142"/>
      <c r="F86" s="143"/>
      <c r="G86" s="169"/>
      <c r="H86" s="161"/>
      <c r="I86" s="167"/>
      <c r="J86" s="138"/>
      <c r="K86" s="140"/>
      <c r="L86" s="173"/>
      <c r="M86" s="138"/>
      <c r="N86" s="140"/>
      <c r="O86" s="138"/>
      <c r="P86" s="140"/>
      <c r="Q86" s="138"/>
      <c r="R86" s="140"/>
      <c r="S86" s="177"/>
      <c r="T86" s="163"/>
      <c r="U86" s="140"/>
      <c r="V86" s="165"/>
      <c r="W86" s="163"/>
      <c r="X86" s="140"/>
      <c r="Y86" s="169"/>
      <c r="Z86" s="171"/>
      <c r="AA86" s="161"/>
      <c r="AB86" s="161"/>
      <c r="AC86" s="161"/>
      <c r="AD86" s="159"/>
      <c r="AE86" s="111">
        <v>534957</v>
      </c>
      <c r="AF86" s="157"/>
      <c r="AG86" s="157"/>
      <c r="AH86" s="153"/>
      <c r="AI86" s="154"/>
      <c r="AJ86" s="154"/>
      <c r="AK86" s="154"/>
      <c r="AL86" s="155"/>
      <c r="AM86" s="149"/>
      <c r="AN86" s="149"/>
      <c r="AO86" s="147"/>
      <c r="AQ86" s="145"/>
      <c r="AR86" s="145"/>
      <c r="AU86" s="144"/>
    </row>
    <row r="87" spans="1:47" ht="18" customHeight="1" x14ac:dyDescent="0.3">
      <c r="A87" s="135">
        <v>43292</v>
      </c>
      <c r="B87" s="150" t="s">
        <v>254</v>
      </c>
      <c r="C87" s="151"/>
      <c r="D87" s="151"/>
      <c r="E87" s="151"/>
      <c r="F87" s="152"/>
      <c r="G87" s="168" t="s">
        <v>107</v>
      </c>
      <c r="H87" s="160"/>
      <c r="I87" s="166">
        <v>0.625</v>
      </c>
      <c r="J87" s="137"/>
      <c r="K87" s="139"/>
      <c r="L87" s="172">
        <v>9</v>
      </c>
      <c r="M87" s="137">
        <v>1.8</v>
      </c>
      <c r="N87" s="139">
        <v>9</v>
      </c>
      <c r="O87" s="137"/>
      <c r="P87" s="139"/>
      <c r="Q87" s="137"/>
      <c r="R87" s="139"/>
      <c r="S87" s="164" t="s">
        <v>256</v>
      </c>
      <c r="T87" s="162"/>
      <c r="U87" s="139">
        <v>2</v>
      </c>
      <c r="V87" s="164"/>
      <c r="W87" s="162"/>
      <c r="X87" s="139"/>
      <c r="Y87" s="168"/>
      <c r="Z87" s="170" t="s">
        <v>109</v>
      </c>
      <c r="AA87" s="160"/>
      <c r="AB87" s="160" t="s">
        <v>107</v>
      </c>
      <c r="AC87" s="160"/>
      <c r="AD87" s="158"/>
      <c r="AE87" s="12" t="s">
        <v>67</v>
      </c>
      <c r="AF87" s="156" t="s">
        <v>171</v>
      </c>
      <c r="AG87" s="156" t="s">
        <v>115</v>
      </c>
      <c r="AH87" s="150"/>
      <c r="AI87" s="151"/>
      <c r="AJ87" s="151"/>
      <c r="AK87" s="151"/>
      <c r="AL87" s="152"/>
      <c r="AM87" s="148">
        <v>27.1</v>
      </c>
      <c r="AN87" s="148">
        <v>240</v>
      </c>
      <c r="AO87" s="146">
        <v>10</v>
      </c>
      <c r="AQ87" s="145">
        <f>IF(G87="x", 1,0)</f>
        <v>1</v>
      </c>
      <c r="AR87" s="145">
        <f>IF(H87="x", 1,0)</f>
        <v>0</v>
      </c>
      <c r="AU87" s="144">
        <f>IF(A87="","",2)</f>
        <v>2</v>
      </c>
    </row>
    <row r="88" spans="1:47" ht="18" customHeight="1" thickBot="1" x14ac:dyDescent="0.35">
      <c r="A88" s="136"/>
      <c r="B88" s="141" t="s">
        <v>255</v>
      </c>
      <c r="C88" s="142"/>
      <c r="D88" s="142"/>
      <c r="E88" s="142"/>
      <c r="F88" s="143"/>
      <c r="G88" s="169"/>
      <c r="H88" s="161"/>
      <c r="I88" s="167"/>
      <c r="J88" s="138"/>
      <c r="K88" s="140"/>
      <c r="L88" s="173"/>
      <c r="M88" s="138"/>
      <c r="N88" s="140"/>
      <c r="O88" s="138"/>
      <c r="P88" s="140"/>
      <c r="Q88" s="138"/>
      <c r="R88" s="140"/>
      <c r="S88" s="165"/>
      <c r="T88" s="163"/>
      <c r="U88" s="140"/>
      <c r="V88" s="165"/>
      <c r="W88" s="163"/>
      <c r="X88" s="140"/>
      <c r="Y88" s="169"/>
      <c r="Z88" s="171"/>
      <c r="AA88" s="161"/>
      <c r="AB88" s="161"/>
      <c r="AC88" s="161"/>
      <c r="AD88" s="159"/>
      <c r="AE88" s="111">
        <v>534567</v>
      </c>
      <c r="AF88" s="157"/>
      <c r="AG88" s="157"/>
      <c r="AH88" s="153"/>
      <c r="AI88" s="154"/>
      <c r="AJ88" s="154"/>
      <c r="AK88" s="154"/>
      <c r="AL88" s="155"/>
      <c r="AM88" s="149"/>
      <c r="AN88" s="149"/>
      <c r="AO88" s="147"/>
      <c r="AQ88" s="145"/>
      <c r="AR88" s="145"/>
      <c r="AU88" s="144"/>
    </row>
    <row r="89" spans="1:47" ht="18" customHeight="1" x14ac:dyDescent="0.3">
      <c r="A89" s="135">
        <v>43293</v>
      </c>
      <c r="B89" s="150" t="s">
        <v>257</v>
      </c>
      <c r="C89" s="151"/>
      <c r="D89" s="151"/>
      <c r="E89" s="151"/>
      <c r="F89" s="152"/>
      <c r="G89" s="168"/>
      <c r="H89" s="160"/>
      <c r="I89" s="166">
        <v>0.67708333333333337</v>
      </c>
      <c r="J89" s="137"/>
      <c r="K89" s="139"/>
      <c r="L89" s="172"/>
      <c r="M89" s="137"/>
      <c r="N89" s="139"/>
      <c r="O89" s="137"/>
      <c r="P89" s="139"/>
      <c r="Q89" s="137"/>
      <c r="R89" s="139"/>
      <c r="S89" s="176"/>
      <c r="T89" s="162"/>
      <c r="U89" s="139"/>
      <c r="V89" s="164"/>
      <c r="W89" s="162"/>
      <c r="X89" s="139"/>
      <c r="Y89" s="168"/>
      <c r="Z89" s="170"/>
      <c r="AA89" s="160"/>
      <c r="AB89" s="160"/>
      <c r="AC89" s="160"/>
      <c r="AD89" s="158"/>
      <c r="AE89" s="12"/>
      <c r="AF89" s="156"/>
      <c r="AG89" s="156" t="s">
        <v>115</v>
      </c>
      <c r="AH89" s="150"/>
      <c r="AI89" s="151"/>
      <c r="AJ89" s="151"/>
      <c r="AK89" s="151"/>
      <c r="AL89" s="152"/>
      <c r="AM89" s="148">
        <v>27.2</v>
      </c>
      <c r="AN89" s="148">
        <v>220</v>
      </c>
      <c r="AO89" s="146">
        <v>19</v>
      </c>
      <c r="AQ89" s="145">
        <f>IF(G89="x", 1,0)</f>
        <v>0</v>
      </c>
      <c r="AR89" s="145">
        <f>IF(H89="x", 1,0)</f>
        <v>0</v>
      </c>
      <c r="AU89" s="144">
        <f>IF(A89="","",2)</f>
        <v>2</v>
      </c>
    </row>
    <row r="90" spans="1:47" ht="18" customHeight="1" thickBot="1" x14ac:dyDescent="0.35">
      <c r="A90" s="136"/>
      <c r="B90" s="141" t="s">
        <v>258</v>
      </c>
      <c r="C90" s="142"/>
      <c r="D90" s="142"/>
      <c r="E90" s="142"/>
      <c r="F90" s="143"/>
      <c r="G90" s="169"/>
      <c r="H90" s="161"/>
      <c r="I90" s="167"/>
      <c r="J90" s="138"/>
      <c r="K90" s="140"/>
      <c r="L90" s="173"/>
      <c r="M90" s="138"/>
      <c r="N90" s="140"/>
      <c r="O90" s="138"/>
      <c r="P90" s="140"/>
      <c r="Q90" s="138"/>
      <c r="R90" s="140"/>
      <c r="S90" s="177"/>
      <c r="T90" s="163"/>
      <c r="U90" s="140"/>
      <c r="V90" s="165"/>
      <c r="W90" s="163"/>
      <c r="X90" s="140"/>
      <c r="Y90" s="169"/>
      <c r="Z90" s="171"/>
      <c r="AA90" s="161"/>
      <c r="AB90" s="161"/>
      <c r="AC90" s="161"/>
      <c r="AD90" s="159"/>
      <c r="AE90" s="111"/>
      <c r="AF90" s="157"/>
      <c r="AG90" s="157"/>
      <c r="AH90" s="153"/>
      <c r="AI90" s="154"/>
      <c r="AJ90" s="154"/>
      <c r="AK90" s="154"/>
      <c r="AL90" s="155"/>
      <c r="AM90" s="149"/>
      <c r="AN90" s="149"/>
      <c r="AO90" s="147"/>
      <c r="AQ90" s="145"/>
      <c r="AR90" s="145"/>
      <c r="AU90" s="144"/>
    </row>
    <row r="91" spans="1:47" ht="18" customHeight="1" x14ac:dyDescent="0.3">
      <c r="A91" s="135">
        <v>43294</v>
      </c>
      <c r="B91" s="150" t="s">
        <v>259</v>
      </c>
      <c r="C91" s="151"/>
      <c r="D91" s="151"/>
      <c r="E91" s="151"/>
      <c r="F91" s="152"/>
      <c r="G91" s="168" t="s">
        <v>107</v>
      </c>
      <c r="H91" s="160"/>
      <c r="I91" s="166">
        <v>0.27083333333333331</v>
      </c>
      <c r="J91" s="137"/>
      <c r="K91" s="139"/>
      <c r="L91" s="172"/>
      <c r="M91" s="137">
        <v>1.8</v>
      </c>
      <c r="N91" s="139">
        <v>1</v>
      </c>
      <c r="O91" s="137"/>
      <c r="P91" s="139"/>
      <c r="Q91" s="137"/>
      <c r="R91" s="139"/>
      <c r="S91" s="164" t="s">
        <v>256</v>
      </c>
      <c r="T91" s="162"/>
      <c r="U91" s="139">
        <v>2</v>
      </c>
      <c r="V91" s="164"/>
      <c r="W91" s="162"/>
      <c r="X91" s="139"/>
      <c r="Y91" s="168"/>
      <c r="Z91" s="170" t="s">
        <v>109</v>
      </c>
      <c r="AA91" s="160"/>
      <c r="AB91" s="160" t="s">
        <v>107</v>
      </c>
      <c r="AC91" s="160"/>
      <c r="AD91" s="158"/>
      <c r="AE91" s="12" t="s">
        <v>67</v>
      </c>
      <c r="AF91" s="156" t="s">
        <v>168</v>
      </c>
      <c r="AG91" s="156" t="s">
        <v>115</v>
      </c>
      <c r="AH91" s="150"/>
      <c r="AI91" s="151"/>
      <c r="AJ91" s="151"/>
      <c r="AK91" s="151"/>
      <c r="AL91" s="152"/>
      <c r="AM91" s="148">
        <v>27</v>
      </c>
      <c r="AN91" s="148">
        <v>200</v>
      </c>
      <c r="AO91" s="146">
        <v>18</v>
      </c>
      <c r="AQ91" s="145">
        <f>IF(G91="x", 1,0)</f>
        <v>1</v>
      </c>
      <c r="AR91" s="145">
        <f>IF(H91="x", 1,0)</f>
        <v>0</v>
      </c>
      <c r="AU91" s="144">
        <f>IF(A91="","",3)</f>
        <v>3</v>
      </c>
    </row>
    <row r="92" spans="1:47" ht="18" customHeight="1" thickBot="1" x14ac:dyDescent="0.35">
      <c r="A92" s="136"/>
      <c r="B92" s="141" t="s">
        <v>260</v>
      </c>
      <c r="C92" s="142"/>
      <c r="D92" s="142"/>
      <c r="E92" s="142"/>
      <c r="F92" s="143"/>
      <c r="G92" s="169"/>
      <c r="H92" s="161"/>
      <c r="I92" s="167"/>
      <c r="J92" s="138"/>
      <c r="K92" s="140"/>
      <c r="L92" s="173"/>
      <c r="M92" s="138"/>
      <c r="N92" s="140"/>
      <c r="O92" s="138"/>
      <c r="P92" s="140"/>
      <c r="Q92" s="138"/>
      <c r="R92" s="140"/>
      <c r="S92" s="165"/>
      <c r="T92" s="163"/>
      <c r="U92" s="140"/>
      <c r="V92" s="165"/>
      <c r="W92" s="163"/>
      <c r="X92" s="140"/>
      <c r="Y92" s="169"/>
      <c r="Z92" s="171"/>
      <c r="AA92" s="161"/>
      <c r="AB92" s="161"/>
      <c r="AC92" s="161"/>
      <c r="AD92" s="159"/>
      <c r="AE92" s="111">
        <v>534988</v>
      </c>
      <c r="AF92" s="157"/>
      <c r="AG92" s="157"/>
      <c r="AH92" s="153"/>
      <c r="AI92" s="154"/>
      <c r="AJ92" s="154"/>
      <c r="AK92" s="154"/>
      <c r="AL92" s="155"/>
      <c r="AM92" s="149"/>
      <c r="AN92" s="149"/>
      <c r="AO92" s="147"/>
      <c r="AQ92" s="145"/>
      <c r="AR92" s="145"/>
      <c r="AU92" s="144"/>
    </row>
    <row r="93" spans="1:47" ht="18" customHeight="1" x14ac:dyDescent="0.3">
      <c r="A93" s="135">
        <v>43294</v>
      </c>
      <c r="B93" s="150" t="s">
        <v>261</v>
      </c>
      <c r="C93" s="151"/>
      <c r="D93" s="151"/>
      <c r="E93" s="151"/>
      <c r="F93" s="152"/>
      <c r="G93" s="168"/>
      <c r="H93" s="160"/>
      <c r="I93" s="166">
        <v>0.41666666666666669</v>
      </c>
      <c r="J93" s="137"/>
      <c r="K93" s="139"/>
      <c r="L93" s="172"/>
      <c r="M93" s="137"/>
      <c r="N93" s="139"/>
      <c r="O93" s="137"/>
      <c r="P93" s="139"/>
      <c r="Q93" s="137"/>
      <c r="R93" s="139"/>
      <c r="S93" s="164"/>
      <c r="T93" s="162"/>
      <c r="U93" s="139"/>
      <c r="V93" s="164"/>
      <c r="W93" s="162"/>
      <c r="X93" s="139"/>
      <c r="Y93" s="168"/>
      <c r="Z93" s="170"/>
      <c r="AA93" s="160"/>
      <c r="AB93" s="160"/>
      <c r="AC93" s="160"/>
      <c r="AD93" s="158"/>
      <c r="AE93" s="12" t="s">
        <v>67</v>
      </c>
      <c r="AF93" s="156" t="s">
        <v>171</v>
      </c>
      <c r="AG93" s="156" t="s">
        <v>115</v>
      </c>
      <c r="AH93" s="150"/>
      <c r="AI93" s="151"/>
      <c r="AJ93" s="151"/>
      <c r="AK93" s="151"/>
      <c r="AL93" s="152"/>
      <c r="AM93" s="148">
        <v>26.9</v>
      </c>
      <c r="AN93" s="148">
        <v>200</v>
      </c>
      <c r="AO93" s="146">
        <v>17</v>
      </c>
      <c r="AQ93" s="145">
        <f>IF(G93="x", 1,0)</f>
        <v>0</v>
      </c>
      <c r="AR93" s="145">
        <f>IF(H93="x", 1,0)</f>
        <v>0</v>
      </c>
      <c r="AU93" s="144" t="e">
        <f>IF(#REF!="","",3)</f>
        <v>#REF!</v>
      </c>
    </row>
    <row r="94" spans="1:47" ht="18" customHeight="1" thickBot="1" x14ac:dyDescent="0.35">
      <c r="A94" s="136"/>
      <c r="B94" s="141" t="s">
        <v>262</v>
      </c>
      <c r="C94" s="142"/>
      <c r="D94" s="142"/>
      <c r="E94" s="142"/>
      <c r="F94" s="143"/>
      <c r="G94" s="169"/>
      <c r="H94" s="161"/>
      <c r="I94" s="167"/>
      <c r="J94" s="138"/>
      <c r="K94" s="140"/>
      <c r="L94" s="173"/>
      <c r="M94" s="138"/>
      <c r="N94" s="140"/>
      <c r="O94" s="138"/>
      <c r="P94" s="140"/>
      <c r="Q94" s="138"/>
      <c r="R94" s="140"/>
      <c r="S94" s="165"/>
      <c r="T94" s="163"/>
      <c r="U94" s="140"/>
      <c r="V94" s="165"/>
      <c r="W94" s="163"/>
      <c r="X94" s="140"/>
      <c r="Y94" s="169"/>
      <c r="Z94" s="171"/>
      <c r="AA94" s="161"/>
      <c r="AB94" s="161"/>
      <c r="AC94" s="161"/>
      <c r="AD94" s="159"/>
      <c r="AE94" s="111">
        <v>534949</v>
      </c>
      <c r="AF94" s="157"/>
      <c r="AG94" s="157"/>
      <c r="AH94" s="153"/>
      <c r="AI94" s="154"/>
      <c r="AJ94" s="154"/>
      <c r="AK94" s="154"/>
      <c r="AL94" s="155"/>
      <c r="AM94" s="149"/>
      <c r="AN94" s="149"/>
      <c r="AO94" s="147"/>
      <c r="AQ94" s="145"/>
      <c r="AR94" s="145"/>
      <c r="AU94" s="144"/>
    </row>
    <row r="95" spans="1:47" ht="18" customHeight="1" x14ac:dyDescent="0.3">
      <c r="A95" s="135">
        <v>43294</v>
      </c>
      <c r="B95" s="150" t="s">
        <v>263</v>
      </c>
      <c r="C95" s="151"/>
      <c r="D95" s="151"/>
      <c r="E95" s="151"/>
      <c r="F95" s="152"/>
      <c r="G95" s="168" t="s">
        <v>107</v>
      </c>
      <c r="H95" s="160"/>
      <c r="I95" s="166">
        <v>0.5</v>
      </c>
      <c r="J95" s="137"/>
      <c r="K95" s="139"/>
      <c r="L95" s="172">
        <v>8</v>
      </c>
      <c r="M95" s="137">
        <v>1.8</v>
      </c>
      <c r="N95" s="139">
        <v>3</v>
      </c>
      <c r="O95" s="137"/>
      <c r="P95" s="139"/>
      <c r="Q95" s="137"/>
      <c r="R95" s="139"/>
      <c r="S95" s="164" t="s">
        <v>265</v>
      </c>
      <c r="T95" s="162"/>
      <c r="U95" s="139">
        <v>3</v>
      </c>
      <c r="V95" s="164"/>
      <c r="W95" s="162"/>
      <c r="X95" s="139"/>
      <c r="Y95" s="168"/>
      <c r="Z95" s="170" t="s">
        <v>109</v>
      </c>
      <c r="AA95" s="160"/>
      <c r="AB95" s="160" t="s">
        <v>107</v>
      </c>
      <c r="AC95" s="160"/>
      <c r="AD95" s="158"/>
      <c r="AE95" s="12" t="s">
        <v>67</v>
      </c>
      <c r="AF95" s="156" t="s">
        <v>168</v>
      </c>
      <c r="AG95" s="156" t="s">
        <v>115</v>
      </c>
      <c r="AH95" s="150"/>
      <c r="AI95" s="151"/>
      <c r="AJ95" s="151"/>
      <c r="AK95" s="151"/>
      <c r="AL95" s="152"/>
      <c r="AM95" s="148">
        <v>26.9</v>
      </c>
      <c r="AN95" s="148">
        <v>200</v>
      </c>
      <c r="AO95" s="146">
        <v>17</v>
      </c>
      <c r="AQ95" s="145">
        <f>IF(G95="x", 1,0)</f>
        <v>1</v>
      </c>
      <c r="AR95" s="145">
        <f>IF(H95="x", 1,0)</f>
        <v>0</v>
      </c>
      <c r="AU95" s="144">
        <f>IF(A95="","",3)</f>
        <v>3</v>
      </c>
    </row>
    <row r="96" spans="1:47" ht="18" customHeight="1" thickBot="1" x14ac:dyDescent="0.35">
      <c r="A96" s="136"/>
      <c r="B96" s="141" t="s">
        <v>264</v>
      </c>
      <c r="C96" s="142"/>
      <c r="D96" s="142"/>
      <c r="E96" s="142"/>
      <c r="F96" s="143"/>
      <c r="G96" s="169"/>
      <c r="H96" s="161"/>
      <c r="I96" s="167"/>
      <c r="J96" s="138"/>
      <c r="K96" s="140"/>
      <c r="L96" s="173"/>
      <c r="M96" s="138"/>
      <c r="N96" s="140"/>
      <c r="O96" s="138"/>
      <c r="P96" s="140"/>
      <c r="Q96" s="138"/>
      <c r="R96" s="140"/>
      <c r="S96" s="165"/>
      <c r="T96" s="163"/>
      <c r="U96" s="140"/>
      <c r="V96" s="165"/>
      <c r="W96" s="163"/>
      <c r="X96" s="140"/>
      <c r="Y96" s="169"/>
      <c r="Z96" s="171"/>
      <c r="AA96" s="161"/>
      <c r="AB96" s="161"/>
      <c r="AC96" s="161"/>
      <c r="AD96" s="159"/>
      <c r="AE96" s="111">
        <v>525133</v>
      </c>
      <c r="AF96" s="157"/>
      <c r="AG96" s="157"/>
      <c r="AH96" s="153"/>
      <c r="AI96" s="154"/>
      <c r="AJ96" s="154"/>
      <c r="AK96" s="154"/>
      <c r="AL96" s="155"/>
      <c r="AM96" s="149"/>
      <c r="AN96" s="149"/>
      <c r="AO96" s="147"/>
      <c r="AQ96" s="145"/>
      <c r="AR96" s="145"/>
      <c r="AU96" s="144"/>
    </row>
    <row r="97" spans="1:47" ht="18" customHeight="1" x14ac:dyDescent="0.3">
      <c r="A97" s="135">
        <v>43295</v>
      </c>
      <c r="B97" s="150" t="s">
        <v>266</v>
      </c>
      <c r="C97" s="151"/>
      <c r="D97" s="151"/>
      <c r="E97" s="151"/>
      <c r="F97" s="152"/>
      <c r="G97" s="168"/>
      <c r="H97" s="160"/>
      <c r="I97" s="166">
        <v>0.56944444444444442</v>
      </c>
      <c r="J97" s="137"/>
      <c r="K97" s="139"/>
      <c r="L97" s="172"/>
      <c r="M97" s="137"/>
      <c r="N97" s="139"/>
      <c r="O97" s="137"/>
      <c r="P97" s="139"/>
      <c r="Q97" s="137"/>
      <c r="R97" s="139"/>
      <c r="S97" s="164"/>
      <c r="T97" s="162"/>
      <c r="U97" s="139"/>
      <c r="V97" s="164"/>
      <c r="W97" s="162"/>
      <c r="X97" s="139"/>
      <c r="Y97" s="168"/>
      <c r="Z97" s="170"/>
      <c r="AA97" s="160"/>
      <c r="AB97" s="160"/>
      <c r="AC97" s="160"/>
      <c r="AD97" s="158"/>
      <c r="AE97" s="12"/>
      <c r="AF97" s="156"/>
      <c r="AG97" s="156" t="s">
        <v>126</v>
      </c>
      <c r="AH97" s="150"/>
      <c r="AI97" s="151"/>
      <c r="AJ97" s="151"/>
      <c r="AK97" s="151"/>
      <c r="AL97" s="152"/>
      <c r="AM97" s="148">
        <v>26.8</v>
      </c>
      <c r="AN97" s="148">
        <v>200</v>
      </c>
      <c r="AO97" s="146">
        <v>15</v>
      </c>
      <c r="AQ97" s="145">
        <f>IF(G97="x", 1,0)</f>
        <v>0</v>
      </c>
      <c r="AR97" s="145">
        <f>IF(H97="x", 1,0)</f>
        <v>0</v>
      </c>
      <c r="AU97" s="144">
        <f>IF(A97="","",3)</f>
        <v>3</v>
      </c>
    </row>
    <row r="98" spans="1:47" ht="18" customHeight="1" thickBot="1" x14ac:dyDescent="0.35">
      <c r="A98" s="136"/>
      <c r="B98" s="141" t="s">
        <v>267</v>
      </c>
      <c r="C98" s="142"/>
      <c r="D98" s="142"/>
      <c r="E98" s="142"/>
      <c r="F98" s="143"/>
      <c r="G98" s="169"/>
      <c r="H98" s="161"/>
      <c r="I98" s="167"/>
      <c r="J98" s="138"/>
      <c r="K98" s="140"/>
      <c r="L98" s="173"/>
      <c r="M98" s="138"/>
      <c r="N98" s="140"/>
      <c r="O98" s="138"/>
      <c r="P98" s="140"/>
      <c r="Q98" s="138"/>
      <c r="R98" s="140"/>
      <c r="S98" s="165"/>
      <c r="T98" s="163"/>
      <c r="U98" s="140"/>
      <c r="V98" s="165"/>
      <c r="W98" s="163"/>
      <c r="X98" s="140"/>
      <c r="Y98" s="169"/>
      <c r="Z98" s="171"/>
      <c r="AA98" s="161"/>
      <c r="AB98" s="161"/>
      <c r="AC98" s="161"/>
      <c r="AD98" s="159"/>
      <c r="AE98" s="111"/>
      <c r="AF98" s="157"/>
      <c r="AG98" s="157"/>
      <c r="AH98" s="153"/>
      <c r="AI98" s="154"/>
      <c r="AJ98" s="154"/>
      <c r="AK98" s="154"/>
      <c r="AL98" s="155"/>
      <c r="AM98" s="149"/>
      <c r="AN98" s="149"/>
      <c r="AO98" s="147"/>
      <c r="AQ98" s="145"/>
      <c r="AR98" s="145"/>
      <c r="AU98" s="144"/>
    </row>
    <row r="99" spans="1:47" ht="18" customHeight="1" x14ac:dyDescent="0.3">
      <c r="A99" s="135">
        <v>43296</v>
      </c>
      <c r="B99" s="150" t="s">
        <v>268</v>
      </c>
      <c r="C99" s="151"/>
      <c r="D99" s="151"/>
      <c r="E99" s="151"/>
      <c r="F99" s="152"/>
      <c r="G99" s="168"/>
      <c r="H99" s="160"/>
      <c r="I99" s="166">
        <v>0.54166666666666663</v>
      </c>
      <c r="J99" s="137"/>
      <c r="K99" s="139"/>
      <c r="L99" s="172"/>
      <c r="M99" s="137"/>
      <c r="N99" s="139"/>
      <c r="O99" s="137"/>
      <c r="P99" s="139"/>
      <c r="Q99" s="137"/>
      <c r="R99" s="139"/>
      <c r="S99" s="164"/>
      <c r="T99" s="162"/>
      <c r="U99" s="139"/>
      <c r="V99" s="164"/>
      <c r="W99" s="162"/>
      <c r="X99" s="139"/>
      <c r="Y99" s="168"/>
      <c r="Z99" s="170"/>
      <c r="AA99" s="160"/>
      <c r="AB99" s="160"/>
      <c r="AC99" s="160"/>
      <c r="AD99" s="158"/>
      <c r="AE99" s="12"/>
      <c r="AF99" s="156"/>
      <c r="AG99" s="156" t="s">
        <v>126</v>
      </c>
      <c r="AH99" s="150"/>
      <c r="AI99" s="151"/>
      <c r="AJ99" s="151"/>
      <c r="AK99" s="151"/>
      <c r="AL99" s="152"/>
      <c r="AM99" s="148">
        <v>26.7</v>
      </c>
      <c r="AN99" s="148">
        <v>190</v>
      </c>
      <c r="AO99" s="146">
        <v>22</v>
      </c>
      <c r="AQ99" s="145">
        <f>IF(G99="x", 1,0)</f>
        <v>0</v>
      </c>
      <c r="AR99" s="145">
        <f>IF(H99="x", 1,0)</f>
        <v>0</v>
      </c>
      <c r="AU99" s="144">
        <f>IF(A99="","",3)</f>
        <v>3</v>
      </c>
    </row>
    <row r="100" spans="1:47" ht="18" customHeight="1" thickBot="1" x14ac:dyDescent="0.35">
      <c r="A100" s="136"/>
      <c r="B100" s="141" t="s">
        <v>269</v>
      </c>
      <c r="C100" s="142"/>
      <c r="D100" s="142"/>
      <c r="E100" s="142"/>
      <c r="F100" s="143"/>
      <c r="G100" s="169"/>
      <c r="H100" s="161"/>
      <c r="I100" s="167"/>
      <c r="J100" s="138"/>
      <c r="K100" s="140"/>
      <c r="L100" s="173"/>
      <c r="M100" s="138"/>
      <c r="N100" s="140"/>
      <c r="O100" s="138"/>
      <c r="P100" s="140"/>
      <c r="Q100" s="138"/>
      <c r="R100" s="140"/>
      <c r="S100" s="165"/>
      <c r="T100" s="163"/>
      <c r="U100" s="140"/>
      <c r="V100" s="165"/>
      <c r="W100" s="163"/>
      <c r="X100" s="140"/>
      <c r="Y100" s="169"/>
      <c r="Z100" s="171"/>
      <c r="AA100" s="161"/>
      <c r="AB100" s="161"/>
      <c r="AC100" s="161"/>
      <c r="AD100" s="159"/>
      <c r="AE100" s="111"/>
      <c r="AF100" s="157"/>
      <c r="AG100" s="157"/>
      <c r="AH100" s="153"/>
      <c r="AI100" s="154"/>
      <c r="AJ100" s="154"/>
      <c r="AK100" s="154"/>
      <c r="AL100" s="155"/>
      <c r="AM100" s="149"/>
      <c r="AN100" s="149"/>
      <c r="AO100" s="147"/>
      <c r="AQ100" s="145"/>
      <c r="AR100" s="145"/>
      <c r="AU100" s="144"/>
    </row>
    <row r="101" spans="1:47" ht="18" customHeight="1" x14ac:dyDescent="0.3">
      <c r="A101" s="135">
        <v>43297</v>
      </c>
      <c r="B101" s="150" t="s">
        <v>270</v>
      </c>
      <c r="C101" s="151"/>
      <c r="D101" s="151"/>
      <c r="E101" s="151"/>
      <c r="F101" s="152"/>
      <c r="G101" s="168" t="s">
        <v>107</v>
      </c>
      <c r="H101" s="160"/>
      <c r="I101" s="166">
        <v>0.32291666666666669</v>
      </c>
      <c r="J101" s="137">
        <v>50</v>
      </c>
      <c r="K101" s="139">
        <v>1</v>
      </c>
      <c r="L101" s="172">
        <v>12</v>
      </c>
      <c r="M101" s="137">
        <v>1.8</v>
      </c>
      <c r="N101" s="139">
        <v>11</v>
      </c>
      <c r="O101" s="137"/>
      <c r="P101" s="139"/>
      <c r="Q101" s="137"/>
      <c r="R101" s="139"/>
      <c r="S101" s="164"/>
      <c r="T101" s="162"/>
      <c r="U101" s="139"/>
      <c r="V101" s="164"/>
      <c r="W101" s="162"/>
      <c r="X101" s="139"/>
      <c r="Y101" s="168"/>
      <c r="Z101" s="170" t="s">
        <v>109</v>
      </c>
      <c r="AA101" s="160"/>
      <c r="AB101" s="160" t="s">
        <v>107</v>
      </c>
      <c r="AC101" s="160"/>
      <c r="AD101" s="158"/>
      <c r="AE101" s="12" t="s">
        <v>67</v>
      </c>
      <c r="AF101" s="156" t="s">
        <v>171</v>
      </c>
      <c r="AG101" s="156" t="s">
        <v>115</v>
      </c>
      <c r="AH101" s="150"/>
      <c r="AI101" s="151"/>
      <c r="AJ101" s="151"/>
      <c r="AK101" s="151"/>
      <c r="AL101" s="152"/>
      <c r="AM101" s="148">
        <v>26.6</v>
      </c>
      <c r="AN101" s="148">
        <v>200</v>
      </c>
      <c r="AO101" s="146">
        <v>25</v>
      </c>
      <c r="AQ101" s="145">
        <f>IF(G101="x", 1,0)</f>
        <v>1</v>
      </c>
      <c r="AR101" s="145">
        <f>IF(H101="x", 1,0)</f>
        <v>0</v>
      </c>
      <c r="AU101" s="144">
        <f>IF(A101="","",3)</f>
        <v>3</v>
      </c>
    </row>
    <row r="102" spans="1:47" ht="18" customHeight="1" thickBot="1" x14ac:dyDescent="0.35">
      <c r="A102" s="136"/>
      <c r="B102" s="141" t="s">
        <v>255</v>
      </c>
      <c r="C102" s="142"/>
      <c r="D102" s="142"/>
      <c r="E102" s="142"/>
      <c r="F102" s="143"/>
      <c r="G102" s="169"/>
      <c r="H102" s="161"/>
      <c r="I102" s="167"/>
      <c r="J102" s="138"/>
      <c r="K102" s="140"/>
      <c r="L102" s="173"/>
      <c r="M102" s="138"/>
      <c r="N102" s="140"/>
      <c r="O102" s="138"/>
      <c r="P102" s="140"/>
      <c r="Q102" s="138"/>
      <c r="R102" s="140"/>
      <c r="S102" s="165"/>
      <c r="T102" s="163"/>
      <c r="U102" s="140"/>
      <c r="V102" s="165"/>
      <c r="W102" s="163"/>
      <c r="X102" s="140"/>
      <c r="Y102" s="169"/>
      <c r="Z102" s="171"/>
      <c r="AA102" s="161"/>
      <c r="AB102" s="161"/>
      <c r="AC102" s="161"/>
      <c r="AD102" s="159"/>
      <c r="AE102" s="111">
        <v>534764</v>
      </c>
      <c r="AF102" s="157"/>
      <c r="AG102" s="157"/>
      <c r="AH102" s="153"/>
      <c r="AI102" s="154"/>
      <c r="AJ102" s="154"/>
      <c r="AK102" s="154"/>
      <c r="AL102" s="155"/>
      <c r="AM102" s="149"/>
      <c r="AN102" s="149"/>
      <c r="AO102" s="147"/>
      <c r="AQ102" s="145"/>
      <c r="AR102" s="145"/>
      <c r="AU102" s="144"/>
    </row>
    <row r="103" spans="1:47" ht="18" customHeight="1" x14ac:dyDescent="0.3">
      <c r="A103" s="135">
        <v>43298</v>
      </c>
      <c r="B103" s="150" t="s">
        <v>271</v>
      </c>
      <c r="C103" s="151"/>
      <c r="D103" s="151"/>
      <c r="E103" s="151"/>
      <c r="F103" s="152"/>
      <c r="G103" s="168"/>
      <c r="H103" s="160"/>
      <c r="I103" s="166">
        <v>0.49305555555555558</v>
      </c>
      <c r="J103" s="137"/>
      <c r="K103" s="139"/>
      <c r="L103" s="172"/>
      <c r="M103" s="137"/>
      <c r="N103" s="139"/>
      <c r="O103" s="137"/>
      <c r="P103" s="139"/>
      <c r="Q103" s="137"/>
      <c r="R103" s="139"/>
      <c r="S103" s="164"/>
      <c r="T103" s="162"/>
      <c r="U103" s="139"/>
      <c r="V103" s="164"/>
      <c r="W103" s="162"/>
      <c r="X103" s="139"/>
      <c r="Y103" s="168"/>
      <c r="Z103" s="170"/>
      <c r="AA103" s="160"/>
      <c r="AB103" s="160"/>
      <c r="AC103" s="160"/>
      <c r="AD103" s="158"/>
      <c r="AE103" s="12" t="s">
        <v>67</v>
      </c>
      <c r="AF103" s="156" t="s">
        <v>171</v>
      </c>
      <c r="AG103" s="156" t="s">
        <v>126</v>
      </c>
      <c r="AH103" s="150"/>
      <c r="AI103" s="151"/>
      <c r="AJ103" s="151"/>
      <c r="AK103" s="151"/>
      <c r="AL103" s="152"/>
      <c r="AM103" s="148">
        <v>26.9</v>
      </c>
      <c r="AN103" s="148">
        <v>200</v>
      </c>
      <c r="AO103" s="146">
        <v>18</v>
      </c>
      <c r="AQ103" s="145">
        <f>IF(G103="x", 1,0)</f>
        <v>0</v>
      </c>
      <c r="AR103" s="145">
        <f>IF(H103="x", 1,0)</f>
        <v>0</v>
      </c>
      <c r="AU103" s="144">
        <f>IF(A103="","",3)</f>
        <v>3</v>
      </c>
    </row>
    <row r="104" spans="1:47" ht="18" customHeight="1" thickBot="1" x14ac:dyDescent="0.35">
      <c r="A104" s="136"/>
      <c r="B104" s="141" t="s">
        <v>272</v>
      </c>
      <c r="C104" s="142"/>
      <c r="D104" s="142"/>
      <c r="E104" s="142"/>
      <c r="F104" s="143"/>
      <c r="G104" s="169"/>
      <c r="H104" s="161"/>
      <c r="I104" s="167"/>
      <c r="J104" s="138"/>
      <c r="K104" s="140"/>
      <c r="L104" s="173"/>
      <c r="M104" s="138"/>
      <c r="N104" s="140"/>
      <c r="O104" s="138"/>
      <c r="P104" s="140"/>
      <c r="Q104" s="138"/>
      <c r="R104" s="140"/>
      <c r="S104" s="165"/>
      <c r="T104" s="163"/>
      <c r="U104" s="140"/>
      <c r="V104" s="165"/>
      <c r="W104" s="163"/>
      <c r="X104" s="140"/>
      <c r="Y104" s="169"/>
      <c r="Z104" s="171"/>
      <c r="AA104" s="161"/>
      <c r="AB104" s="161"/>
      <c r="AC104" s="161"/>
      <c r="AD104" s="159"/>
      <c r="AE104" s="111">
        <v>534982</v>
      </c>
      <c r="AF104" s="157"/>
      <c r="AG104" s="157"/>
      <c r="AH104" s="153"/>
      <c r="AI104" s="154"/>
      <c r="AJ104" s="154"/>
      <c r="AK104" s="154"/>
      <c r="AL104" s="155"/>
      <c r="AM104" s="149"/>
      <c r="AN104" s="149"/>
      <c r="AO104" s="147"/>
      <c r="AQ104" s="145"/>
      <c r="AR104" s="145"/>
      <c r="AU104" s="144"/>
    </row>
    <row r="105" spans="1:47" ht="18" customHeight="1" x14ac:dyDescent="0.3">
      <c r="A105" s="135">
        <v>43299</v>
      </c>
      <c r="B105" s="150" t="s">
        <v>273</v>
      </c>
      <c r="C105" s="151"/>
      <c r="D105" s="151"/>
      <c r="E105" s="151"/>
      <c r="F105" s="152"/>
      <c r="G105" s="168" t="s">
        <v>107</v>
      </c>
      <c r="H105" s="160"/>
      <c r="I105" s="166">
        <v>0.4375</v>
      </c>
      <c r="J105" s="137"/>
      <c r="K105" s="139"/>
      <c r="L105" s="172">
        <v>2</v>
      </c>
      <c r="M105" s="137">
        <v>1.8</v>
      </c>
      <c r="N105" s="139">
        <v>4</v>
      </c>
      <c r="O105" s="137"/>
      <c r="P105" s="139"/>
      <c r="Q105" s="137"/>
      <c r="R105" s="139"/>
      <c r="S105" s="164" t="s">
        <v>256</v>
      </c>
      <c r="T105" s="162"/>
      <c r="U105" s="139">
        <v>2</v>
      </c>
      <c r="V105" s="164"/>
      <c r="W105" s="162"/>
      <c r="X105" s="139"/>
      <c r="Y105" s="168"/>
      <c r="Z105" s="170" t="s">
        <v>109</v>
      </c>
      <c r="AA105" s="160"/>
      <c r="AB105" s="160" t="s">
        <v>107</v>
      </c>
      <c r="AC105" s="160"/>
      <c r="AD105" s="158"/>
      <c r="AE105" s="12" t="s">
        <v>67</v>
      </c>
      <c r="AF105" s="156" t="s">
        <v>171</v>
      </c>
      <c r="AG105" s="156" t="s">
        <v>126</v>
      </c>
      <c r="AH105" s="150"/>
      <c r="AI105" s="151"/>
      <c r="AJ105" s="151"/>
      <c r="AK105" s="151"/>
      <c r="AL105" s="152"/>
      <c r="AM105" s="148">
        <v>26.9</v>
      </c>
      <c r="AN105" s="148">
        <v>200</v>
      </c>
      <c r="AO105" s="146">
        <v>18</v>
      </c>
      <c r="AQ105" s="145">
        <f>IF(G105="x", 1,0)</f>
        <v>1</v>
      </c>
      <c r="AR105" s="145">
        <f>IF(H105="x", 1,0)</f>
        <v>0</v>
      </c>
      <c r="AU105" s="144">
        <f>IF(A105="","",3)</f>
        <v>3</v>
      </c>
    </row>
    <row r="106" spans="1:47" ht="18" customHeight="1" thickBot="1" x14ac:dyDescent="0.35">
      <c r="A106" s="136"/>
      <c r="B106" s="141" t="s">
        <v>274</v>
      </c>
      <c r="C106" s="142"/>
      <c r="D106" s="142"/>
      <c r="E106" s="142"/>
      <c r="F106" s="143"/>
      <c r="G106" s="169"/>
      <c r="H106" s="161"/>
      <c r="I106" s="167"/>
      <c r="J106" s="138"/>
      <c r="K106" s="140"/>
      <c r="L106" s="173"/>
      <c r="M106" s="138"/>
      <c r="N106" s="140"/>
      <c r="O106" s="138"/>
      <c r="P106" s="140"/>
      <c r="Q106" s="138"/>
      <c r="R106" s="140"/>
      <c r="S106" s="165"/>
      <c r="T106" s="163"/>
      <c r="U106" s="140"/>
      <c r="V106" s="165"/>
      <c r="W106" s="163"/>
      <c r="X106" s="140"/>
      <c r="Y106" s="169"/>
      <c r="Z106" s="171"/>
      <c r="AA106" s="161"/>
      <c r="AB106" s="161"/>
      <c r="AC106" s="161"/>
      <c r="AD106" s="159"/>
      <c r="AE106" s="114">
        <v>534994</v>
      </c>
      <c r="AF106" s="157"/>
      <c r="AG106" s="157"/>
      <c r="AH106" s="153"/>
      <c r="AI106" s="154"/>
      <c r="AJ106" s="154"/>
      <c r="AK106" s="154"/>
      <c r="AL106" s="155"/>
      <c r="AM106" s="149"/>
      <c r="AN106" s="149"/>
      <c r="AO106" s="147"/>
      <c r="AQ106" s="145"/>
      <c r="AR106" s="145"/>
      <c r="AU106" s="144"/>
    </row>
    <row r="107" spans="1:47" ht="18" customHeight="1" x14ac:dyDescent="0.3">
      <c r="A107" s="135">
        <v>43300</v>
      </c>
      <c r="B107" s="150" t="s">
        <v>275</v>
      </c>
      <c r="C107" s="151"/>
      <c r="D107" s="151"/>
      <c r="E107" s="151"/>
      <c r="F107" s="152"/>
      <c r="G107" s="168"/>
      <c r="H107" s="160"/>
      <c r="I107" s="166">
        <v>0.67361111111111116</v>
      </c>
      <c r="J107" s="137"/>
      <c r="K107" s="139"/>
      <c r="L107" s="172"/>
      <c r="M107" s="137"/>
      <c r="N107" s="139"/>
      <c r="O107" s="137"/>
      <c r="P107" s="139"/>
      <c r="Q107" s="137"/>
      <c r="R107" s="139"/>
      <c r="S107" s="164"/>
      <c r="T107" s="162"/>
      <c r="U107" s="139"/>
      <c r="V107" s="164"/>
      <c r="W107" s="162"/>
      <c r="X107" s="139"/>
      <c r="Y107" s="168"/>
      <c r="Z107" s="170"/>
      <c r="AA107" s="160"/>
      <c r="AB107" s="160"/>
      <c r="AC107" s="160"/>
      <c r="AD107" s="158"/>
      <c r="AE107" s="12"/>
      <c r="AF107" s="156"/>
      <c r="AG107" s="156" t="s">
        <v>131</v>
      </c>
      <c r="AH107" s="150"/>
      <c r="AI107" s="151"/>
      <c r="AJ107" s="151"/>
      <c r="AK107" s="151"/>
      <c r="AL107" s="152"/>
      <c r="AM107" s="148">
        <v>26.8</v>
      </c>
      <c r="AN107" s="148">
        <v>190</v>
      </c>
      <c r="AO107" s="146">
        <v>15</v>
      </c>
      <c r="AQ107" s="145">
        <f>IF(G107="x", 1,0)</f>
        <v>0</v>
      </c>
      <c r="AR107" s="145">
        <f>IF(H107="x", 1,0)</f>
        <v>0</v>
      </c>
      <c r="AU107" s="144">
        <f>IF(A107="","",3)</f>
        <v>3</v>
      </c>
    </row>
    <row r="108" spans="1:47" ht="18" customHeight="1" thickBot="1" x14ac:dyDescent="0.35">
      <c r="A108" s="136"/>
      <c r="B108" s="141" t="s">
        <v>276</v>
      </c>
      <c r="C108" s="142"/>
      <c r="D108" s="142"/>
      <c r="E108" s="142"/>
      <c r="F108" s="143"/>
      <c r="G108" s="169"/>
      <c r="H108" s="161"/>
      <c r="I108" s="167"/>
      <c r="J108" s="138"/>
      <c r="K108" s="140"/>
      <c r="L108" s="173"/>
      <c r="M108" s="138"/>
      <c r="N108" s="140"/>
      <c r="O108" s="138"/>
      <c r="P108" s="140"/>
      <c r="Q108" s="138"/>
      <c r="R108" s="140"/>
      <c r="S108" s="165"/>
      <c r="T108" s="163"/>
      <c r="U108" s="140"/>
      <c r="V108" s="165"/>
      <c r="W108" s="163"/>
      <c r="X108" s="140"/>
      <c r="Y108" s="169"/>
      <c r="Z108" s="171"/>
      <c r="AA108" s="161"/>
      <c r="AB108" s="161"/>
      <c r="AC108" s="161"/>
      <c r="AD108" s="159"/>
      <c r="AE108" s="111"/>
      <c r="AF108" s="157"/>
      <c r="AG108" s="157"/>
      <c r="AH108" s="153"/>
      <c r="AI108" s="154"/>
      <c r="AJ108" s="154"/>
      <c r="AK108" s="154"/>
      <c r="AL108" s="155"/>
      <c r="AM108" s="149"/>
      <c r="AN108" s="149"/>
      <c r="AO108" s="147"/>
      <c r="AQ108" s="145"/>
      <c r="AR108" s="145"/>
      <c r="AU108" s="144"/>
    </row>
    <row r="109" spans="1:47" ht="18" customHeight="1" x14ac:dyDescent="0.3">
      <c r="A109" s="135">
        <v>43301</v>
      </c>
      <c r="B109" s="150" t="s">
        <v>277</v>
      </c>
      <c r="C109" s="151"/>
      <c r="D109" s="151"/>
      <c r="E109" s="151"/>
      <c r="F109" s="152"/>
      <c r="G109" s="168"/>
      <c r="H109" s="160"/>
      <c r="I109" s="166">
        <v>0.63541666666666663</v>
      </c>
      <c r="J109" s="137"/>
      <c r="K109" s="139"/>
      <c r="L109" s="172"/>
      <c r="M109" s="137"/>
      <c r="N109" s="139"/>
      <c r="O109" s="137"/>
      <c r="P109" s="139"/>
      <c r="Q109" s="137"/>
      <c r="R109" s="139"/>
      <c r="S109" s="176"/>
      <c r="T109" s="162"/>
      <c r="U109" s="139"/>
      <c r="V109" s="176"/>
      <c r="W109" s="162"/>
      <c r="X109" s="139"/>
      <c r="Y109" s="168"/>
      <c r="Z109" s="170"/>
      <c r="AA109" s="160"/>
      <c r="AB109" s="160"/>
      <c r="AC109" s="160"/>
      <c r="AD109" s="158"/>
      <c r="AE109" s="12"/>
      <c r="AF109" s="156"/>
      <c r="AG109" s="156" t="s">
        <v>126</v>
      </c>
      <c r="AH109" s="150"/>
      <c r="AI109" s="151"/>
      <c r="AJ109" s="151"/>
      <c r="AK109" s="151"/>
      <c r="AL109" s="152"/>
      <c r="AM109" s="148">
        <v>26.7</v>
      </c>
      <c r="AN109" s="148">
        <v>200</v>
      </c>
      <c r="AO109" s="146">
        <v>20</v>
      </c>
      <c r="AQ109" s="145">
        <f>IF(G109="x", 1,0)</f>
        <v>0</v>
      </c>
      <c r="AR109" s="145">
        <f>IF(H109="x", 1,0)</f>
        <v>0</v>
      </c>
      <c r="AU109" s="144">
        <f>IF(A109="","",3)</f>
        <v>3</v>
      </c>
    </row>
    <row r="110" spans="1:47" ht="18" customHeight="1" thickBot="1" x14ac:dyDescent="0.35">
      <c r="A110" s="136"/>
      <c r="B110" s="141" t="s">
        <v>278</v>
      </c>
      <c r="C110" s="142"/>
      <c r="D110" s="142"/>
      <c r="E110" s="142"/>
      <c r="F110" s="143"/>
      <c r="G110" s="169"/>
      <c r="H110" s="161"/>
      <c r="I110" s="167"/>
      <c r="J110" s="138"/>
      <c r="K110" s="140"/>
      <c r="L110" s="173"/>
      <c r="M110" s="138"/>
      <c r="N110" s="140"/>
      <c r="O110" s="138"/>
      <c r="P110" s="140"/>
      <c r="Q110" s="138"/>
      <c r="R110" s="140"/>
      <c r="S110" s="177"/>
      <c r="T110" s="163"/>
      <c r="U110" s="140"/>
      <c r="V110" s="177"/>
      <c r="W110" s="163"/>
      <c r="X110" s="140"/>
      <c r="Y110" s="169"/>
      <c r="Z110" s="171"/>
      <c r="AA110" s="161"/>
      <c r="AB110" s="161"/>
      <c r="AC110" s="161"/>
      <c r="AD110" s="159"/>
      <c r="AE110" s="114"/>
      <c r="AF110" s="157"/>
      <c r="AG110" s="157"/>
      <c r="AH110" s="153"/>
      <c r="AI110" s="154"/>
      <c r="AJ110" s="154"/>
      <c r="AK110" s="154"/>
      <c r="AL110" s="155"/>
      <c r="AM110" s="149"/>
      <c r="AN110" s="149"/>
      <c r="AO110" s="147"/>
      <c r="AQ110" s="145"/>
      <c r="AR110" s="145"/>
      <c r="AU110" s="144"/>
    </row>
    <row r="111" spans="1:47" ht="18" customHeight="1" x14ac:dyDescent="0.3">
      <c r="A111" s="135">
        <v>43302</v>
      </c>
      <c r="B111" s="150" t="s">
        <v>279</v>
      </c>
      <c r="C111" s="151"/>
      <c r="D111" s="151"/>
      <c r="E111" s="151"/>
      <c r="F111" s="152"/>
      <c r="G111" s="168"/>
      <c r="H111" s="160"/>
      <c r="I111" s="166">
        <v>0.38541666666666669</v>
      </c>
      <c r="J111" s="137"/>
      <c r="K111" s="139"/>
      <c r="L111" s="172"/>
      <c r="M111" s="137"/>
      <c r="N111" s="139"/>
      <c r="O111" s="137"/>
      <c r="P111" s="139"/>
      <c r="Q111" s="137"/>
      <c r="R111" s="139"/>
      <c r="S111" s="176"/>
      <c r="T111" s="162"/>
      <c r="U111" s="139"/>
      <c r="V111" s="164"/>
      <c r="W111" s="162"/>
      <c r="X111" s="139"/>
      <c r="Y111" s="168"/>
      <c r="Z111" s="170"/>
      <c r="AA111" s="160"/>
      <c r="AB111" s="160"/>
      <c r="AC111" s="160"/>
      <c r="AD111" s="158"/>
      <c r="AE111" s="12"/>
      <c r="AF111" s="156"/>
      <c r="AG111" s="156" t="s">
        <v>115</v>
      </c>
      <c r="AH111" s="150"/>
      <c r="AI111" s="151"/>
      <c r="AJ111" s="151"/>
      <c r="AK111" s="151"/>
      <c r="AL111" s="152"/>
      <c r="AM111" s="148">
        <v>23.9</v>
      </c>
      <c r="AN111" s="148">
        <v>190</v>
      </c>
      <c r="AO111" s="146">
        <v>20</v>
      </c>
      <c r="AQ111" s="145">
        <f>IF(G111="x", 1,0)</f>
        <v>0</v>
      </c>
      <c r="AR111" s="145">
        <f>IF(H111="x", 1,0)</f>
        <v>0</v>
      </c>
      <c r="AU111" s="144">
        <f>IF(A111="","",3)</f>
        <v>3</v>
      </c>
    </row>
    <row r="112" spans="1:47" ht="18" customHeight="1" thickBot="1" x14ac:dyDescent="0.35">
      <c r="A112" s="136"/>
      <c r="B112" s="141" t="s">
        <v>280</v>
      </c>
      <c r="C112" s="142"/>
      <c r="D112" s="142"/>
      <c r="E112" s="142"/>
      <c r="F112" s="143"/>
      <c r="G112" s="169"/>
      <c r="H112" s="161"/>
      <c r="I112" s="167"/>
      <c r="J112" s="138"/>
      <c r="K112" s="140"/>
      <c r="L112" s="173"/>
      <c r="M112" s="138"/>
      <c r="N112" s="140"/>
      <c r="O112" s="138"/>
      <c r="P112" s="140"/>
      <c r="Q112" s="138"/>
      <c r="R112" s="140"/>
      <c r="S112" s="177"/>
      <c r="T112" s="163"/>
      <c r="U112" s="140"/>
      <c r="V112" s="165"/>
      <c r="W112" s="163"/>
      <c r="X112" s="140"/>
      <c r="Y112" s="169"/>
      <c r="Z112" s="171"/>
      <c r="AA112" s="161"/>
      <c r="AB112" s="161"/>
      <c r="AC112" s="161"/>
      <c r="AD112" s="159"/>
      <c r="AE112" s="114"/>
      <c r="AF112" s="157"/>
      <c r="AG112" s="157"/>
      <c r="AH112" s="153"/>
      <c r="AI112" s="154"/>
      <c r="AJ112" s="154"/>
      <c r="AK112" s="154"/>
      <c r="AL112" s="155"/>
      <c r="AM112" s="149"/>
      <c r="AN112" s="149"/>
      <c r="AO112" s="147"/>
      <c r="AQ112" s="145"/>
      <c r="AR112" s="145"/>
      <c r="AU112" s="144"/>
    </row>
    <row r="113" spans="1:47" ht="18" customHeight="1" x14ac:dyDescent="0.3">
      <c r="A113" s="135">
        <v>43303</v>
      </c>
      <c r="B113" s="150" t="s">
        <v>281</v>
      </c>
      <c r="C113" s="151"/>
      <c r="D113" s="151"/>
      <c r="E113" s="151"/>
      <c r="F113" s="152"/>
      <c r="G113" s="168" t="s">
        <v>107</v>
      </c>
      <c r="H113" s="160"/>
      <c r="I113" s="166">
        <v>0.27430555555555552</v>
      </c>
      <c r="J113" s="137"/>
      <c r="K113" s="139"/>
      <c r="L113" s="172">
        <v>2</v>
      </c>
      <c r="M113" s="137">
        <v>1.8</v>
      </c>
      <c r="N113" s="139">
        <v>11</v>
      </c>
      <c r="O113" s="137"/>
      <c r="P113" s="139"/>
      <c r="Q113" s="137"/>
      <c r="R113" s="139"/>
      <c r="S113" s="164" t="s">
        <v>256</v>
      </c>
      <c r="T113" s="162"/>
      <c r="U113" s="139">
        <v>2</v>
      </c>
      <c r="V113" s="164"/>
      <c r="W113" s="162"/>
      <c r="X113" s="139"/>
      <c r="Y113" s="168"/>
      <c r="Z113" s="170" t="s">
        <v>109</v>
      </c>
      <c r="AA113" s="160"/>
      <c r="AB113" s="160" t="s">
        <v>107</v>
      </c>
      <c r="AC113" s="160"/>
      <c r="AD113" s="158"/>
      <c r="AE113" s="12" t="s">
        <v>67</v>
      </c>
      <c r="AF113" s="156" t="s">
        <v>168</v>
      </c>
      <c r="AG113" s="156" t="s">
        <v>126</v>
      </c>
      <c r="AH113" s="150"/>
      <c r="AI113" s="151"/>
      <c r="AJ113" s="151"/>
      <c r="AK113" s="151"/>
      <c r="AL113" s="152"/>
      <c r="AM113" s="148">
        <v>26.4</v>
      </c>
      <c r="AN113" s="148">
        <v>200</v>
      </c>
      <c r="AO113" s="146">
        <v>12</v>
      </c>
      <c r="AQ113" s="145">
        <f>IF(G113="x", 1,0)</f>
        <v>1</v>
      </c>
      <c r="AR113" s="145">
        <f>IF(H113="x", 1,0)</f>
        <v>0</v>
      </c>
      <c r="AU113" s="144">
        <f>IF(A113="","",3)</f>
        <v>3</v>
      </c>
    </row>
    <row r="114" spans="1:47" ht="18" customHeight="1" thickBot="1" x14ac:dyDescent="0.35">
      <c r="A114" s="136"/>
      <c r="B114" s="141" t="s">
        <v>267</v>
      </c>
      <c r="C114" s="142"/>
      <c r="D114" s="142"/>
      <c r="E114" s="142"/>
      <c r="F114" s="143"/>
      <c r="G114" s="169"/>
      <c r="H114" s="161"/>
      <c r="I114" s="167"/>
      <c r="J114" s="138"/>
      <c r="K114" s="140"/>
      <c r="L114" s="173"/>
      <c r="M114" s="138"/>
      <c r="N114" s="140"/>
      <c r="O114" s="138"/>
      <c r="P114" s="140"/>
      <c r="Q114" s="138"/>
      <c r="R114" s="140"/>
      <c r="S114" s="165"/>
      <c r="T114" s="163"/>
      <c r="U114" s="140"/>
      <c r="V114" s="165"/>
      <c r="W114" s="163"/>
      <c r="X114" s="140"/>
      <c r="Y114" s="169"/>
      <c r="Z114" s="171"/>
      <c r="AA114" s="161"/>
      <c r="AB114" s="161"/>
      <c r="AC114" s="161"/>
      <c r="AD114" s="159"/>
      <c r="AE114" s="114">
        <v>524983</v>
      </c>
      <c r="AF114" s="157"/>
      <c r="AG114" s="157"/>
      <c r="AH114" s="153"/>
      <c r="AI114" s="154"/>
      <c r="AJ114" s="154"/>
      <c r="AK114" s="154"/>
      <c r="AL114" s="155"/>
      <c r="AM114" s="149"/>
      <c r="AN114" s="149"/>
      <c r="AO114" s="147"/>
      <c r="AQ114" s="145"/>
      <c r="AR114" s="145"/>
      <c r="AU114" s="144"/>
    </row>
    <row r="115" spans="1:47" ht="18" customHeight="1" x14ac:dyDescent="0.3">
      <c r="A115" s="135">
        <v>43303</v>
      </c>
      <c r="B115" s="150" t="s">
        <v>282</v>
      </c>
      <c r="C115" s="151"/>
      <c r="D115" s="151"/>
      <c r="E115" s="151"/>
      <c r="F115" s="152"/>
      <c r="G115" s="168" t="s">
        <v>107</v>
      </c>
      <c r="H115" s="160"/>
      <c r="I115" s="166">
        <v>0.52083333333333337</v>
      </c>
      <c r="J115" s="137"/>
      <c r="K115" s="139"/>
      <c r="L115" s="172"/>
      <c r="M115" s="137">
        <v>1.8</v>
      </c>
      <c r="N115" s="139">
        <v>7</v>
      </c>
      <c r="O115" s="137">
        <v>3.4</v>
      </c>
      <c r="P115" s="139">
        <v>7</v>
      </c>
      <c r="Q115" s="137"/>
      <c r="R115" s="139"/>
      <c r="S115" s="176"/>
      <c r="T115" s="162"/>
      <c r="U115" s="139"/>
      <c r="V115" s="164"/>
      <c r="W115" s="162"/>
      <c r="X115" s="139"/>
      <c r="Y115" s="168"/>
      <c r="Z115" s="170" t="s">
        <v>109</v>
      </c>
      <c r="AA115" s="160"/>
      <c r="AB115" s="160" t="s">
        <v>107</v>
      </c>
      <c r="AC115" s="160"/>
      <c r="AD115" s="158"/>
      <c r="AE115" s="12" t="s">
        <v>67</v>
      </c>
      <c r="AF115" s="156" t="s">
        <v>168</v>
      </c>
      <c r="AG115" s="156" t="s">
        <v>126</v>
      </c>
      <c r="AH115" s="150"/>
      <c r="AI115" s="151"/>
      <c r="AJ115" s="151"/>
      <c r="AK115" s="151"/>
      <c r="AL115" s="152"/>
      <c r="AM115" s="148">
        <v>26.6</v>
      </c>
      <c r="AN115" s="148">
        <v>200</v>
      </c>
      <c r="AO115" s="146">
        <v>10</v>
      </c>
      <c r="AQ115" s="145">
        <f>IF(G115="x", 1,0)</f>
        <v>1</v>
      </c>
      <c r="AR115" s="145">
        <f>IF(H115="x", 1,0)</f>
        <v>0</v>
      </c>
      <c r="AU115" s="144">
        <f>IF(A115="","",3)</f>
        <v>3</v>
      </c>
    </row>
    <row r="116" spans="1:47" ht="18" customHeight="1" thickBot="1" x14ac:dyDescent="0.35">
      <c r="A116" s="136"/>
      <c r="B116" s="141" t="s">
        <v>283</v>
      </c>
      <c r="C116" s="142"/>
      <c r="D116" s="142"/>
      <c r="E116" s="142"/>
      <c r="F116" s="143"/>
      <c r="G116" s="169"/>
      <c r="H116" s="161"/>
      <c r="I116" s="167"/>
      <c r="J116" s="138"/>
      <c r="K116" s="140"/>
      <c r="L116" s="173"/>
      <c r="M116" s="138"/>
      <c r="N116" s="140"/>
      <c r="O116" s="138"/>
      <c r="P116" s="140"/>
      <c r="Q116" s="138"/>
      <c r="R116" s="140"/>
      <c r="S116" s="177"/>
      <c r="T116" s="163"/>
      <c r="U116" s="140"/>
      <c r="V116" s="165"/>
      <c r="W116" s="163"/>
      <c r="X116" s="140"/>
      <c r="Y116" s="169"/>
      <c r="Z116" s="171"/>
      <c r="AA116" s="161"/>
      <c r="AB116" s="161"/>
      <c r="AC116" s="161"/>
      <c r="AD116" s="159"/>
      <c r="AE116" s="114">
        <v>525050</v>
      </c>
      <c r="AF116" s="157"/>
      <c r="AG116" s="157"/>
      <c r="AH116" s="153"/>
      <c r="AI116" s="154"/>
      <c r="AJ116" s="154"/>
      <c r="AK116" s="154"/>
      <c r="AL116" s="155"/>
      <c r="AM116" s="149"/>
      <c r="AN116" s="149"/>
      <c r="AO116" s="147"/>
      <c r="AQ116" s="145"/>
      <c r="AR116" s="145"/>
      <c r="AU116" s="144"/>
    </row>
    <row r="117" spans="1:47" ht="18" customHeight="1" x14ac:dyDescent="0.3">
      <c r="A117" s="135">
        <v>43303</v>
      </c>
      <c r="B117" s="150" t="s">
        <v>284</v>
      </c>
      <c r="C117" s="151"/>
      <c r="D117" s="151"/>
      <c r="E117" s="151"/>
      <c r="F117" s="152"/>
      <c r="G117" s="168"/>
      <c r="H117" s="160"/>
      <c r="I117" s="166">
        <v>0.69097222222222221</v>
      </c>
      <c r="J117" s="137"/>
      <c r="K117" s="139"/>
      <c r="L117" s="172"/>
      <c r="M117" s="137"/>
      <c r="N117" s="139"/>
      <c r="O117" s="137"/>
      <c r="P117" s="139"/>
      <c r="Q117" s="137"/>
      <c r="R117" s="139"/>
      <c r="S117" s="367"/>
      <c r="T117" s="162"/>
      <c r="U117" s="139"/>
      <c r="V117" s="164"/>
      <c r="W117" s="162"/>
      <c r="X117" s="139"/>
      <c r="Y117" s="168"/>
      <c r="Z117" s="170"/>
      <c r="AA117" s="160"/>
      <c r="AB117" s="160"/>
      <c r="AC117" s="160"/>
      <c r="AD117" s="158"/>
      <c r="AE117" s="12" t="s">
        <v>67</v>
      </c>
      <c r="AF117" s="156" t="s">
        <v>171</v>
      </c>
      <c r="AG117" s="156" t="s">
        <v>126</v>
      </c>
      <c r="AH117" s="150" t="s">
        <v>205</v>
      </c>
      <c r="AI117" s="151"/>
      <c r="AJ117" s="151"/>
      <c r="AK117" s="151"/>
      <c r="AL117" s="152"/>
      <c r="AM117" s="148">
        <v>26.6</v>
      </c>
      <c r="AN117" s="148">
        <v>200</v>
      </c>
      <c r="AO117" s="146">
        <v>10</v>
      </c>
      <c r="AQ117" s="145">
        <f>IF(G117="x", 1,0)</f>
        <v>0</v>
      </c>
      <c r="AR117" s="145">
        <f>IF(H117="x", 1,0)</f>
        <v>0</v>
      </c>
      <c r="AU117" s="144">
        <f>IF(A117="","",3)</f>
        <v>3</v>
      </c>
    </row>
    <row r="118" spans="1:47" ht="18" customHeight="1" thickBot="1" x14ac:dyDescent="0.35">
      <c r="A118" s="136"/>
      <c r="B118" s="141" t="s">
        <v>285</v>
      </c>
      <c r="C118" s="142"/>
      <c r="D118" s="142"/>
      <c r="E118" s="142"/>
      <c r="F118" s="143"/>
      <c r="G118" s="169"/>
      <c r="H118" s="161"/>
      <c r="I118" s="167"/>
      <c r="J118" s="138"/>
      <c r="K118" s="140"/>
      <c r="L118" s="173"/>
      <c r="M118" s="138"/>
      <c r="N118" s="140"/>
      <c r="O118" s="138"/>
      <c r="P118" s="140"/>
      <c r="Q118" s="138"/>
      <c r="R118" s="140"/>
      <c r="S118" s="368"/>
      <c r="T118" s="163"/>
      <c r="U118" s="140"/>
      <c r="V118" s="165"/>
      <c r="W118" s="163"/>
      <c r="X118" s="140"/>
      <c r="Y118" s="169"/>
      <c r="Z118" s="171"/>
      <c r="AA118" s="161"/>
      <c r="AB118" s="161"/>
      <c r="AC118" s="161"/>
      <c r="AD118" s="159"/>
      <c r="AE118" s="114">
        <v>521307</v>
      </c>
      <c r="AF118" s="157"/>
      <c r="AG118" s="157"/>
      <c r="AH118" s="153"/>
      <c r="AI118" s="154"/>
      <c r="AJ118" s="154"/>
      <c r="AK118" s="154"/>
      <c r="AL118" s="155"/>
      <c r="AM118" s="149"/>
      <c r="AN118" s="149"/>
      <c r="AO118" s="147"/>
      <c r="AQ118" s="145"/>
      <c r="AR118" s="145"/>
      <c r="AU118" s="144"/>
    </row>
    <row r="119" spans="1:47" ht="18" customHeight="1" x14ac:dyDescent="0.3">
      <c r="A119" s="135">
        <v>43304</v>
      </c>
      <c r="B119" s="150" t="s">
        <v>286</v>
      </c>
      <c r="C119" s="151"/>
      <c r="D119" s="151"/>
      <c r="E119" s="151"/>
      <c r="F119" s="152"/>
      <c r="G119" s="168" t="s">
        <v>107</v>
      </c>
      <c r="H119" s="160"/>
      <c r="I119" s="166">
        <v>0.2638888888888889</v>
      </c>
      <c r="J119" s="137">
        <v>40</v>
      </c>
      <c r="K119" s="139">
        <v>5</v>
      </c>
      <c r="L119" s="172">
        <v>4</v>
      </c>
      <c r="M119" s="137">
        <v>1.8</v>
      </c>
      <c r="N119" s="139">
        <v>16</v>
      </c>
      <c r="O119" s="137">
        <v>3.4</v>
      </c>
      <c r="P119" s="139">
        <v>4</v>
      </c>
      <c r="Q119" s="137"/>
      <c r="R119" s="139"/>
      <c r="S119" s="176" t="s">
        <v>288</v>
      </c>
      <c r="T119" s="162"/>
      <c r="U119" s="139">
        <v>1</v>
      </c>
      <c r="V119" s="164"/>
      <c r="W119" s="162"/>
      <c r="X119" s="139"/>
      <c r="Y119" s="168"/>
      <c r="Z119" s="170" t="s">
        <v>109</v>
      </c>
      <c r="AA119" s="160"/>
      <c r="AB119" s="160" t="s">
        <v>107</v>
      </c>
      <c r="AC119" s="160"/>
      <c r="AD119" s="158"/>
      <c r="AE119" s="12" t="s">
        <v>67</v>
      </c>
      <c r="AF119" s="156" t="s">
        <v>168</v>
      </c>
      <c r="AG119" s="156" t="s">
        <v>126</v>
      </c>
      <c r="AH119" s="150"/>
      <c r="AI119" s="151"/>
      <c r="AJ119" s="151"/>
      <c r="AK119" s="151"/>
      <c r="AL119" s="152"/>
      <c r="AM119" s="148">
        <v>26.6</v>
      </c>
      <c r="AN119" s="148">
        <v>180</v>
      </c>
      <c r="AO119" s="146">
        <v>10</v>
      </c>
      <c r="AQ119" s="145">
        <f>IF(G119="x", 1,0)</f>
        <v>1</v>
      </c>
      <c r="AR119" s="145">
        <f>IF(H119="x", 1,0)</f>
        <v>0</v>
      </c>
      <c r="AU119" s="144">
        <f>IF(A119="","",3)</f>
        <v>3</v>
      </c>
    </row>
    <row r="120" spans="1:47" ht="18" customHeight="1" thickBot="1" x14ac:dyDescent="0.35">
      <c r="A120" s="136"/>
      <c r="B120" s="141" t="s">
        <v>287</v>
      </c>
      <c r="C120" s="142"/>
      <c r="D120" s="142"/>
      <c r="E120" s="142"/>
      <c r="F120" s="143"/>
      <c r="G120" s="169"/>
      <c r="H120" s="161"/>
      <c r="I120" s="167"/>
      <c r="J120" s="138"/>
      <c r="K120" s="140"/>
      <c r="L120" s="173"/>
      <c r="M120" s="138"/>
      <c r="N120" s="140"/>
      <c r="O120" s="138"/>
      <c r="P120" s="140"/>
      <c r="Q120" s="138"/>
      <c r="R120" s="140"/>
      <c r="S120" s="177"/>
      <c r="T120" s="163"/>
      <c r="U120" s="140"/>
      <c r="V120" s="165"/>
      <c r="W120" s="163"/>
      <c r="X120" s="140"/>
      <c r="Y120" s="169"/>
      <c r="Z120" s="171"/>
      <c r="AA120" s="161"/>
      <c r="AB120" s="161"/>
      <c r="AC120" s="161"/>
      <c r="AD120" s="159"/>
      <c r="AE120" s="114">
        <v>534575</v>
      </c>
      <c r="AF120" s="157"/>
      <c r="AG120" s="157"/>
      <c r="AH120" s="153"/>
      <c r="AI120" s="154"/>
      <c r="AJ120" s="154"/>
      <c r="AK120" s="154"/>
      <c r="AL120" s="155"/>
      <c r="AM120" s="149"/>
      <c r="AN120" s="149"/>
      <c r="AO120" s="147"/>
      <c r="AQ120" s="145"/>
      <c r="AR120" s="145"/>
      <c r="AU120" s="144"/>
    </row>
    <row r="121" spans="1:47" ht="18" customHeight="1" x14ac:dyDescent="0.3">
      <c r="A121" s="135">
        <v>43305</v>
      </c>
      <c r="B121" s="150" t="s">
        <v>289</v>
      </c>
      <c r="C121" s="151"/>
      <c r="D121" s="151"/>
      <c r="E121" s="151"/>
      <c r="F121" s="152"/>
      <c r="G121" s="168" t="s">
        <v>107</v>
      </c>
      <c r="H121" s="160"/>
      <c r="I121" s="166">
        <v>0.27083333333333331</v>
      </c>
      <c r="J121" s="137"/>
      <c r="K121" s="139"/>
      <c r="L121" s="172">
        <v>3</v>
      </c>
      <c r="M121" s="137">
        <v>1.8</v>
      </c>
      <c r="N121" s="139">
        <v>5</v>
      </c>
      <c r="O121" s="137">
        <v>3.4</v>
      </c>
      <c r="P121" s="139">
        <v>4</v>
      </c>
      <c r="Q121" s="137"/>
      <c r="R121" s="139"/>
      <c r="S121" s="176"/>
      <c r="T121" s="162"/>
      <c r="U121" s="139"/>
      <c r="V121" s="164"/>
      <c r="W121" s="162"/>
      <c r="X121" s="139"/>
      <c r="Y121" s="168"/>
      <c r="Z121" s="170" t="s">
        <v>109</v>
      </c>
      <c r="AA121" s="160"/>
      <c r="AB121" s="160" t="s">
        <v>107</v>
      </c>
      <c r="AC121" s="160"/>
      <c r="AD121" s="158"/>
      <c r="AE121" s="12" t="s">
        <v>67</v>
      </c>
      <c r="AF121" s="156" t="s">
        <v>168</v>
      </c>
      <c r="AG121" s="156" t="s">
        <v>126</v>
      </c>
      <c r="AH121" s="150"/>
      <c r="AI121" s="151"/>
      <c r="AJ121" s="151"/>
      <c r="AK121" s="151"/>
      <c r="AL121" s="152"/>
      <c r="AM121" s="148">
        <v>26.5</v>
      </c>
      <c r="AN121" s="148">
        <v>200</v>
      </c>
      <c r="AO121" s="146">
        <v>15</v>
      </c>
      <c r="AQ121" s="145">
        <f>IF(G121="x", 1,0)</f>
        <v>1</v>
      </c>
      <c r="AR121" s="145">
        <f>IF(H121="x", 1,0)</f>
        <v>0</v>
      </c>
      <c r="AU121" s="144">
        <f>IF(A121="","",3)</f>
        <v>3</v>
      </c>
    </row>
    <row r="122" spans="1:47" ht="18" customHeight="1" thickBot="1" x14ac:dyDescent="0.35">
      <c r="A122" s="136"/>
      <c r="B122" s="141" t="s">
        <v>290</v>
      </c>
      <c r="C122" s="142"/>
      <c r="D122" s="142"/>
      <c r="E122" s="142"/>
      <c r="F122" s="143"/>
      <c r="G122" s="169"/>
      <c r="H122" s="161"/>
      <c r="I122" s="167"/>
      <c r="J122" s="138"/>
      <c r="K122" s="140"/>
      <c r="L122" s="173"/>
      <c r="M122" s="138"/>
      <c r="N122" s="140"/>
      <c r="O122" s="138"/>
      <c r="P122" s="140"/>
      <c r="Q122" s="138"/>
      <c r="R122" s="140"/>
      <c r="S122" s="177"/>
      <c r="T122" s="163"/>
      <c r="U122" s="140"/>
      <c r="V122" s="165"/>
      <c r="W122" s="163"/>
      <c r="X122" s="140"/>
      <c r="Y122" s="169"/>
      <c r="Z122" s="171"/>
      <c r="AA122" s="161"/>
      <c r="AB122" s="161"/>
      <c r="AC122" s="161"/>
      <c r="AD122" s="159"/>
      <c r="AE122" s="113">
        <v>521307</v>
      </c>
      <c r="AF122" s="157"/>
      <c r="AG122" s="157"/>
      <c r="AH122" s="153"/>
      <c r="AI122" s="154"/>
      <c r="AJ122" s="154"/>
      <c r="AK122" s="154"/>
      <c r="AL122" s="155"/>
      <c r="AM122" s="149"/>
      <c r="AN122" s="149"/>
      <c r="AO122" s="147"/>
      <c r="AQ122" s="145"/>
      <c r="AR122" s="145"/>
      <c r="AU122" s="144"/>
    </row>
    <row r="123" spans="1:47" ht="18" customHeight="1" x14ac:dyDescent="0.3">
      <c r="A123" s="135">
        <v>43306</v>
      </c>
      <c r="B123" s="150" t="s">
        <v>291</v>
      </c>
      <c r="C123" s="151"/>
      <c r="D123" s="151"/>
      <c r="E123" s="151"/>
      <c r="F123" s="152"/>
      <c r="G123" s="168"/>
      <c r="H123" s="160"/>
      <c r="I123" s="166">
        <v>0.29166666666666669</v>
      </c>
      <c r="J123" s="137"/>
      <c r="K123" s="139"/>
      <c r="L123" s="172"/>
      <c r="M123" s="137"/>
      <c r="N123" s="139"/>
      <c r="O123" s="137"/>
      <c r="P123" s="139"/>
      <c r="Q123" s="137"/>
      <c r="R123" s="139"/>
      <c r="S123" s="176"/>
      <c r="T123" s="162"/>
      <c r="U123" s="139"/>
      <c r="V123" s="164"/>
      <c r="W123" s="162"/>
      <c r="X123" s="139"/>
      <c r="Y123" s="168"/>
      <c r="Z123" s="170"/>
      <c r="AA123" s="160"/>
      <c r="AB123" s="160"/>
      <c r="AC123" s="160"/>
      <c r="AD123" s="158"/>
      <c r="AE123" s="12"/>
      <c r="AF123" s="156"/>
      <c r="AG123" s="156"/>
      <c r="AH123" s="150" t="s">
        <v>293</v>
      </c>
      <c r="AI123" s="151"/>
      <c r="AJ123" s="151"/>
      <c r="AK123" s="151"/>
      <c r="AL123" s="152"/>
      <c r="AM123" s="148"/>
      <c r="AN123" s="148"/>
      <c r="AO123" s="146"/>
      <c r="AQ123" s="145">
        <f>IF(G123="x", 1,0)</f>
        <v>0</v>
      </c>
      <c r="AR123" s="145">
        <f>IF(H123="x", 1,0)</f>
        <v>0</v>
      </c>
      <c r="AU123" s="144">
        <f>IF(A123="","",3)</f>
        <v>3</v>
      </c>
    </row>
    <row r="124" spans="1:47" ht="18" customHeight="1" thickBot="1" x14ac:dyDescent="0.35">
      <c r="A124" s="136"/>
      <c r="B124" s="141" t="s">
        <v>292</v>
      </c>
      <c r="C124" s="142"/>
      <c r="D124" s="142"/>
      <c r="E124" s="142"/>
      <c r="F124" s="143"/>
      <c r="G124" s="169"/>
      <c r="H124" s="161"/>
      <c r="I124" s="167"/>
      <c r="J124" s="138"/>
      <c r="K124" s="140"/>
      <c r="L124" s="173"/>
      <c r="M124" s="138"/>
      <c r="N124" s="140"/>
      <c r="O124" s="138"/>
      <c r="P124" s="140"/>
      <c r="Q124" s="138"/>
      <c r="R124" s="140"/>
      <c r="S124" s="177"/>
      <c r="T124" s="163"/>
      <c r="U124" s="140"/>
      <c r="V124" s="165"/>
      <c r="W124" s="163"/>
      <c r="X124" s="140"/>
      <c r="Y124" s="169"/>
      <c r="Z124" s="171"/>
      <c r="AA124" s="161"/>
      <c r="AB124" s="161"/>
      <c r="AC124" s="161"/>
      <c r="AD124" s="159"/>
      <c r="AE124" s="111"/>
      <c r="AF124" s="157"/>
      <c r="AG124" s="157"/>
      <c r="AH124" s="153"/>
      <c r="AI124" s="154"/>
      <c r="AJ124" s="154"/>
      <c r="AK124" s="154"/>
      <c r="AL124" s="155"/>
      <c r="AM124" s="149"/>
      <c r="AN124" s="149"/>
      <c r="AO124" s="147"/>
      <c r="AQ124" s="145"/>
      <c r="AR124" s="145"/>
      <c r="AU124" s="144"/>
    </row>
    <row r="125" spans="1:47" ht="18" hidden="1" customHeight="1" x14ac:dyDescent="0.3">
      <c r="A125" s="135"/>
      <c r="B125" s="150"/>
      <c r="C125" s="151"/>
      <c r="D125" s="151"/>
      <c r="E125" s="151"/>
      <c r="F125" s="152"/>
      <c r="G125" s="168"/>
      <c r="H125" s="160"/>
      <c r="I125" s="166"/>
      <c r="J125" s="137"/>
      <c r="K125" s="139"/>
      <c r="L125" s="172"/>
      <c r="M125" s="137"/>
      <c r="N125" s="139"/>
      <c r="O125" s="137"/>
      <c r="P125" s="139"/>
      <c r="Q125" s="137"/>
      <c r="R125" s="139"/>
      <c r="S125" s="164"/>
      <c r="T125" s="162"/>
      <c r="U125" s="139"/>
      <c r="V125" s="164"/>
      <c r="W125" s="162"/>
      <c r="X125" s="139"/>
      <c r="Y125" s="168"/>
      <c r="Z125" s="170"/>
      <c r="AA125" s="160"/>
      <c r="AB125" s="160"/>
      <c r="AC125" s="160"/>
      <c r="AD125" s="158"/>
      <c r="AE125" s="12"/>
      <c r="AF125" s="156"/>
      <c r="AG125" s="156"/>
      <c r="AH125" s="150"/>
      <c r="AI125" s="151"/>
      <c r="AJ125" s="151"/>
      <c r="AK125" s="151"/>
      <c r="AL125" s="152"/>
      <c r="AM125" s="148"/>
      <c r="AN125" s="148"/>
      <c r="AO125" s="146"/>
      <c r="AQ125" s="145">
        <f>IF(G125="x", 1,0)</f>
        <v>0</v>
      </c>
      <c r="AR125" s="145">
        <f>IF(H125="x", 1,0)</f>
        <v>0</v>
      </c>
      <c r="AU125" s="144" t="str">
        <f>IF(A125="","",4)</f>
        <v/>
      </c>
    </row>
    <row r="126" spans="1:47" ht="18" hidden="1" customHeight="1" thickBot="1" x14ac:dyDescent="0.35">
      <c r="A126" s="136"/>
      <c r="B126" s="141"/>
      <c r="C126" s="142"/>
      <c r="D126" s="142"/>
      <c r="E126" s="142"/>
      <c r="F126" s="143"/>
      <c r="G126" s="169"/>
      <c r="H126" s="161"/>
      <c r="I126" s="167"/>
      <c r="J126" s="138"/>
      <c r="K126" s="140"/>
      <c r="L126" s="173"/>
      <c r="M126" s="138"/>
      <c r="N126" s="140"/>
      <c r="O126" s="138"/>
      <c r="P126" s="140"/>
      <c r="Q126" s="138"/>
      <c r="R126" s="140"/>
      <c r="S126" s="165"/>
      <c r="T126" s="163"/>
      <c r="U126" s="140"/>
      <c r="V126" s="165"/>
      <c r="W126" s="163"/>
      <c r="X126" s="140"/>
      <c r="Y126" s="169"/>
      <c r="Z126" s="171"/>
      <c r="AA126" s="161"/>
      <c r="AB126" s="161"/>
      <c r="AC126" s="161"/>
      <c r="AD126" s="159"/>
      <c r="AE126" s="114"/>
      <c r="AF126" s="157"/>
      <c r="AG126" s="157"/>
      <c r="AH126" s="153"/>
      <c r="AI126" s="154"/>
      <c r="AJ126" s="154"/>
      <c r="AK126" s="154"/>
      <c r="AL126" s="155"/>
      <c r="AM126" s="149"/>
      <c r="AN126" s="149"/>
      <c r="AO126" s="147"/>
      <c r="AQ126" s="145"/>
      <c r="AR126" s="145"/>
      <c r="AU126" s="144"/>
    </row>
    <row r="127" spans="1:47" ht="18" hidden="1" customHeight="1" x14ac:dyDescent="0.3">
      <c r="A127" s="135"/>
      <c r="B127" s="150"/>
      <c r="C127" s="151"/>
      <c r="D127" s="151"/>
      <c r="E127" s="151"/>
      <c r="F127" s="152"/>
      <c r="G127" s="168"/>
      <c r="H127" s="160"/>
      <c r="I127" s="166"/>
      <c r="J127" s="137"/>
      <c r="K127" s="139"/>
      <c r="L127" s="172"/>
      <c r="M127" s="137"/>
      <c r="N127" s="139"/>
      <c r="O127" s="137"/>
      <c r="P127" s="139"/>
      <c r="Q127" s="137"/>
      <c r="R127" s="139"/>
      <c r="S127" s="164"/>
      <c r="T127" s="162"/>
      <c r="U127" s="139"/>
      <c r="V127" s="164"/>
      <c r="W127" s="162"/>
      <c r="X127" s="139"/>
      <c r="Y127" s="168"/>
      <c r="Z127" s="170"/>
      <c r="AA127" s="160"/>
      <c r="AB127" s="160"/>
      <c r="AC127" s="160"/>
      <c r="AD127" s="158"/>
      <c r="AE127" s="12"/>
      <c r="AF127" s="156"/>
      <c r="AG127" s="156"/>
      <c r="AH127" s="150"/>
      <c r="AI127" s="151"/>
      <c r="AJ127" s="151"/>
      <c r="AK127" s="151"/>
      <c r="AL127" s="152"/>
      <c r="AM127" s="148"/>
      <c r="AN127" s="148"/>
      <c r="AO127" s="146"/>
      <c r="AQ127" s="145">
        <f>IF(G127="x", 1,0)</f>
        <v>0</v>
      </c>
      <c r="AR127" s="145">
        <f>IF(H127="x", 1,0)</f>
        <v>0</v>
      </c>
      <c r="AU127" s="144" t="str">
        <f>IF(A127="","",4)</f>
        <v/>
      </c>
    </row>
    <row r="128" spans="1:47" ht="18" hidden="1" customHeight="1" thickBot="1" x14ac:dyDescent="0.35">
      <c r="A128" s="136"/>
      <c r="B128" s="141"/>
      <c r="C128" s="142"/>
      <c r="D128" s="142"/>
      <c r="E128" s="142"/>
      <c r="F128" s="143"/>
      <c r="G128" s="169"/>
      <c r="H128" s="161"/>
      <c r="I128" s="167"/>
      <c r="J128" s="138"/>
      <c r="K128" s="140"/>
      <c r="L128" s="173"/>
      <c r="M128" s="138"/>
      <c r="N128" s="140"/>
      <c r="O128" s="138"/>
      <c r="P128" s="140"/>
      <c r="Q128" s="138"/>
      <c r="R128" s="140"/>
      <c r="S128" s="165"/>
      <c r="T128" s="163"/>
      <c r="U128" s="140"/>
      <c r="V128" s="165"/>
      <c r="W128" s="163"/>
      <c r="X128" s="140"/>
      <c r="Y128" s="169"/>
      <c r="Z128" s="171"/>
      <c r="AA128" s="161"/>
      <c r="AB128" s="161"/>
      <c r="AC128" s="161"/>
      <c r="AD128" s="159"/>
      <c r="AE128" s="117"/>
      <c r="AF128" s="157"/>
      <c r="AG128" s="157"/>
      <c r="AH128" s="153"/>
      <c r="AI128" s="154"/>
      <c r="AJ128" s="154"/>
      <c r="AK128" s="154"/>
      <c r="AL128" s="155"/>
      <c r="AM128" s="149"/>
      <c r="AN128" s="149"/>
      <c r="AO128" s="147"/>
      <c r="AQ128" s="145"/>
      <c r="AR128" s="145"/>
      <c r="AU128" s="144"/>
    </row>
    <row r="129" spans="1:47" ht="18" hidden="1" customHeight="1" x14ac:dyDescent="0.3">
      <c r="A129" s="135"/>
      <c r="B129" s="150"/>
      <c r="C129" s="151"/>
      <c r="D129" s="151"/>
      <c r="E129" s="151"/>
      <c r="F129" s="152"/>
      <c r="G129" s="168"/>
      <c r="H129" s="160"/>
      <c r="I129" s="166"/>
      <c r="J129" s="137"/>
      <c r="K129" s="139"/>
      <c r="L129" s="172"/>
      <c r="M129" s="137"/>
      <c r="N129" s="139"/>
      <c r="O129" s="137"/>
      <c r="P129" s="139"/>
      <c r="Q129" s="137"/>
      <c r="R129" s="139"/>
      <c r="S129" s="164"/>
      <c r="T129" s="162"/>
      <c r="U129" s="139"/>
      <c r="V129" s="164"/>
      <c r="W129" s="162"/>
      <c r="X129" s="139"/>
      <c r="Y129" s="168"/>
      <c r="Z129" s="170"/>
      <c r="AA129" s="160"/>
      <c r="AB129" s="160"/>
      <c r="AC129" s="160"/>
      <c r="AD129" s="158"/>
      <c r="AE129" s="12"/>
      <c r="AF129" s="156"/>
      <c r="AG129" s="156"/>
      <c r="AH129" s="150"/>
      <c r="AI129" s="151"/>
      <c r="AJ129" s="151"/>
      <c r="AK129" s="151"/>
      <c r="AL129" s="152"/>
      <c r="AM129" s="148"/>
      <c r="AN129" s="148"/>
      <c r="AO129" s="146"/>
      <c r="AQ129" s="145">
        <f>IF(G129="x", 1,0)</f>
        <v>0</v>
      </c>
      <c r="AR129" s="145">
        <f>IF(H129="x", 1,0)</f>
        <v>0</v>
      </c>
      <c r="AU129" s="144" t="str">
        <f>IF(A129="","",4)</f>
        <v/>
      </c>
    </row>
    <row r="130" spans="1:47" ht="18" hidden="1" customHeight="1" thickBot="1" x14ac:dyDescent="0.35">
      <c r="A130" s="136"/>
      <c r="B130" s="141"/>
      <c r="C130" s="142"/>
      <c r="D130" s="142"/>
      <c r="E130" s="142"/>
      <c r="F130" s="143"/>
      <c r="G130" s="169"/>
      <c r="H130" s="161"/>
      <c r="I130" s="167"/>
      <c r="J130" s="138"/>
      <c r="K130" s="140"/>
      <c r="L130" s="173"/>
      <c r="M130" s="138"/>
      <c r="N130" s="140"/>
      <c r="O130" s="138"/>
      <c r="P130" s="140"/>
      <c r="Q130" s="138"/>
      <c r="R130" s="140"/>
      <c r="S130" s="165"/>
      <c r="T130" s="163"/>
      <c r="U130" s="140"/>
      <c r="V130" s="165"/>
      <c r="W130" s="163"/>
      <c r="X130" s="140"/>
      <c r="Y130" s="169"/>
      <c r="Z130" s="171"/>
      <c r="AA130" s="161"/>
      <c r="AB130" s="161"/>
      <c r="AC130" s="161"/>
      <c r="AD130" s="159"/>
      <c r="AE130" s="117"/>
      <c r="AF130" s="157"/>
      <c r="AG130" s="157"/>
      <c r="AH130" s="153"/>
      <c r="AI130" s="154"/>
      <c r="AJ130" s="154"/>
      <c r="AK130" s="154"/>
      <c r="AL130" s="155"/>
      <c r="AM130" s="149"/>
      <c r="AN130" s="149"/>
      <c r="AO130" s="147"/>
      <c r="AQ130" s="145"/>
      <c r="AR130" s="145"/>
      <c r="AU130" s="144"/>
    </row>
    <row r="131" spans="1:47" ht="18" hidden="1" customHeight="1" x14ac:dyDescent="0.3">
      <c r="A131" s="135"/>
      <c r="B131" s="150"/>
      <c r="C131" s="151"/>
      <c r="D131" s="151"/>
      <c r="E131" s="151"/>
      <c r="F131" s="152"/>
      <c r="G131" s="168"/>
      <c r="H131" s="160"/>
      <c r="I131" s="166"/>
      <c r="J131" s="137"/>
      <c r="K131" s="139"/>
      <c r="L131" s="172"/>
      <c r="M131" s="137"/>
      <c r="N131" s="139"/>
      <c r="O131" s="137"/>
      <c r="P131" s="139"/>
      <c r="Q131" s="137"/>
      <c r="R131" s="139"/>
      <c r="S131" s="164"/>
      <c r="T131" s="162"/>
      <c r="U131" s="139"/>
      <c r="V131" s="164"/>
      <c r="W131" s="162"/>
      <c r="X131" s="139"/>
      <c r="Y131" s="168"/>
      <c r="Z131" s="170"/>
      <c r="AA131" s="160"/>
      <c r="AB131" s="160"/>
      <c r="AC131" s="160"/>
      <c r="AD131" s="158"/>
      <c r="AE131" s="12"/>
      <c r="AF131" s="156"/>
      <c r="AG131" s="156"/>
      <c r="AH131" s="150"/>
      <c r="AI131" s="151"/>
      <c r="AJ131" s="151"/>
      <c r="AK131" s="151"/>
      <c r="AL131" s="152"/>
      <c r="AM131" s="148"/>
      <c r="AN131" s="148"/>
      <c r="AO131" s="146"/>
      <c r="AQ131" s="145">
        <f>IF(G131="x", 1,0)</f>
        <v>0</v>
      </c>
      <c r="AR131" s="145">
        <f>IF(H131="x", 1,0)</f>
        <v>0</v>
      </c>
      <c r="AU131" s="144" t="str">
        <f>IF(A131="","",4)</f>
        <v/>
      </c>
    </row>
    <row r="132" spans="1:47" ht="18" hidden="1" customHeight="1" thickBot="1" x14ac:dyDescent="0.35">
      <c r="A132" s="136"/>
      <c r="B132" s="141"/>
      <c r="C132" s="142"/>
      <c r="D132" s="142"/>
      <c r="E132" s="142"/>
      <c r="F132" s="143"/>
      <c r="G132" s="169"/>
      <c r="H132" s="161"/>
      <c r="I132" s="167"/>
      <c r="J132" s="138"/>
      <c r="K132" s="140"/>
      <c r="L132" s="173"/>
      <c r="M132" s="138"/>
      <c r="N132" s="140"/>
      <c r="O132" s="138"/>
      <c r="P132" s="140"/>
      <c r="Q132" s="138"/>
      <c r="R132" s="140"/>
      <c r="S132" s="165"/>
      <c r="T132" s="163"/>
      <c r="U132" s="140"/>
      <c r="V132" s="165"/>
      <c r="W132" s="163"/>
      <c r="X132" s="140"/>
      <c r="Y132" s="169"/>
      <c r="Z132" s="171"/>
      <c r="AA132" s="161"/>
      <c r="AB132" s="161"/>
      <c r="AC132" s="161"/>
      <c r="AD132" s="159"/>
      <c r="AE132" s="117"/>
      <c r="AF132" s="157"/>
      <c r="AG132" s="157"/>
      <c r="AH132" s="153"/>
      <c r="AI132" s="154"/>
      <c r="AJ132" s="154"/>
      <c r="AK132" s="154"/>
      <c r="AL132" s="155"/>
      <c r="AM132" s="149"/>
      <c r="AN132" s="149"/>
      <c r="AO132" s="147"/>
      <c r="AQ132" s="145"/>
      <c r="AR132" s="145"/>
      <c r="AU132" s="144"/>
    </row>
    <row r="133" spans="1:47" ht="18" hidden="1" customHeight="1" x14ac:dyDescent="0.3">
      <c r="A133" s="135"/>
      <c r="B133" s="150"/>
      <c r="C133" s="151"/>
      <c r="D133" s="151"/>
      <c r="E133" s="151"/>
      <c r="F133" s="152"/>
      <c r="G133" s="168"/>
      <c r="H133" s="160"/>
      <c r="I133" s="166"/>
      <c r="J133" s="137"/>
      <c r="K133" s="139"/>
      <c r="L133" s="172"/>
      <c r="M133" s="137"/>
      <c r="N133" s="139"/>
      <c r="O133" s="137"/>
      <c r="P133" s="139"/>
      <c r="Q133" s="137"/>
      <c r="R133" s="139"/>
      <c r="S133" s="164"/>
      <c r="T133" s="162"/>
      <c r="U133" s="139"/>
      <c r="V133" s="164"/>
      <c r="W133" s="162"/>
      <c r="X133" s="139"/>
      <c r="Y133" s="168"/>
      <c r="Z133" s="170"/>
      <c r="AA133" s="160"/>
      <c r="AB133" s="160"/>
      <c r="AC133" s="160"/>
      <c r="AD133" s="158"/>
      <c r="AE133" s="12"/>
      <c r="AF133" s="156"/>
      <c r="AG133" s="156"/>
      <c r="AH133" s="150"/>
      <c r="AI133" s="151"/>
      <c r="AJ133" s="151"/>
      <c r="AK133" s="151"/>
      <c r="AL133" s="152"/>
      <c r="AM133" s="148"/>
      <c r="AN133" s="148"/>
      <c r="AO133" s="146"/>
      <c r="AQ133" s="145">
        <f>IF(G133="x", 1,0)</f>
        <v>0</v>
      </c>
      <c r="AR133" s="145">
        <f>IF(H133="x", 1,0)</f>
        <v>0</v>
      </c>
      <c r="AU133" s="144" t="str">
        <f>IF(A133="","",4)</f>
        <v/>
      </c>
    </row>
    <row r="134" spans="1:47" ht="18" hidden="1" customHeight="1" thickBot="1" x14ac:dyDescent="0.35">
      <c r="A134" s="136"/>
      <c r="B134" s="141"/>
      <c r="C134" s="142"/>
      <c r="D134" s="142"/>
      <c r="E134" s="142"/>
      <c r="F134" s="143"/>
      <c r="G134" s="169"/>
      <c r="H134" s="161"/>
      <c r="I134" s="167"/>
      <c r="J134" s="138"/>
      <c r="K134" s="140"/>
      <c r="L134" s="173"/>
      <c r="M134" s="138"/>
      <c r="N134" s="140"/>
      <c r="O134" s="138"/>
      <c r="P134" s="140"/>
      <c r="Q134" s="138"/>
      <c r="R134" s="140"/>
      <c r="S134" s="165"/>
      <c r="T134" s="163"/>
      <c r="U134" s="140"/>
      <c r="V134" s="165"/>
      <c r="W134" s="163"/>
      <c r="X134" s="140"/>
      <c r="Y134" s="169"/>
      <c r="Z134" s="171"/>
      <c r="AA134" s="161"/>
      <c r="AB134" s="161"/>
      <c r="AC134" s="161"/>
      <c r="AD134" s="159"/>
      <c r="AE134" s="117"/>
      <c r="AF134" s="157"/>
      <c r="AG134" s="157"/>
      <c r="AH134" s="153"/>
      <c r="AI134" s="154"/>
      <c r="AJ134" s="154"/>
      <c r="AK134" s="154"/>
      <c r="AL134" s="155"/>
      <c r="AM134" s="149"/>
      <c r="AN134" s="149"/>
      <c r="AO134" s="147"/>
      <c r="AQ134" s="145"/>
      <c r="AR134" s="145"/>
      <c r="AU134" s="144"/>
    </row>
    <row r="135" spans="1:47" ht="18" hidden="1" customHeight="1" x14ac:dyDescent="0.3">
      <c r="A135" s="135"/>
      <c r="B135" s="150"/>
      <c r="C135" s="151"/>
      <c r="D135" s="151"/>
      <c r="E135" s="151"/>
      <c r="F135" s="152"/>
      <c r="G135" s="168"/>
      <c r="H135" s="160"/>
      <c r="I135" s="166"/>
      <c r="J135" s="137"/>
      <c r="K135" s="139"/>
      <c r="L135" s="172"/>
      <c r="M135" s="137"/>
      <c r="N135" s="139"/>
      <c r="O135" s="137"/>
      <c r="P135" s="139"/>
      <c r="Q135" s="137"/>
      <c r="R135" s="139"/>
      <c r="S135" s="164"/>
      <c r="T135" s="162"/>
      <c r="U135" s="139"/>
      <c r="V135" s="164"/>
      <c r="W135" s="162"/>
      <c r="X135" s="139"/>
      <c r="Y135" s="168"/>
      <c r="Z135" s="170"/>
      <c r="AA135" s="160"/>
      <c r="AB135" s="160"/>
      <c r="AC135" s="160"/>
      <c r="AD135" s="158"/>
      <c r="AE135" s="12"/>
      <c r="AF135" s="156"/>
      <c r="AG135" s="156"/>
      <c r="AH135" s="150"/>
      <c r="AI135" s="151"/>
      <c r="AJ135" s="151"/>
      <c r="AK135" s="151"/>
      <c r="AL135" s="152"/>
      <c r="AM135" s="148"/>
      <c r="AN135" s="148"/>
      <c r="AO135" s="146"/>
      <c r="AQ135" s="145">
        <f>IF(G135="x", 1,0)</f>
        <v>0</v>
      </c>
      <c r="AR135" s="145">
        <f>IF(H135="x", 1,0)</f>
        <v>0</v>
      </c>
      <c r="AU135" s="144" t="str">
        <f>IF(A135="","",4)</f>
        <v/>
      </c>
    </row>
    <row r="136" spans="1:47" ht="18" hidden="1" customHeight="1" thickBot="1" x14ac:dyDescent="0.35">
      <c r="A136" s="136"/>
      <c r="B136" s="141"/>
      <c r="C136" s="142"/>
      <c r="D136" s="142"/>
      <c r="E136" s="142"/>
      <c r="F136" s="143"/>
      <c r="G136" s="169"/>
      <c r="H136" s="161"/>
      <c r="I136" s="167"/>
      <c r="J136" s="138"/>
      <c r="K136" s="140"/>
      <c r="L136" s="173"/>
      <c r="M136" s="138"/>
      <c r="N136" s="140"/>
      <c r="O136" s="138"/>
      <c r="P136" s="140"/>
      <c r="Q136" s="138"/>
      <c r="R136" s="140"/>
      <c r="S136" s="165"/>
      <c r="T136" s="163"/>
      <c r="U136" s="140"/>
      <c r="V136" s="165"/>
      <c r="W136" s="163"/>
      <c r="X136" s="140"/>
      <c r="Y136" s="169"/>
      <c r="Z136" s="171"/>
      <c r="AA136" s="161"/>
      <c r="AB136" s="161"/>
      <c r="AC136" s="161"/>
      <c r="AD136" s="159"/>
      <c r="AE136" s="117"/>
      <c r="AF136" s="157"/>
      <c r="AG136" s="157"/>
      <c r="AH136" s="153"/>
      <c r="AI136" s="154"/>
      <c r="AJ136" s="154"/>
      <c r="AK136" s="154"/>
      <c r="AL136" s="155"/>
      <c r="AM136" s="149"/>
      <c r="AN136" s="149"/>
      <c r="AO136" s="147"/>
      <c r="AQ136" s="145"/>
      <c r="AR136" s="145"/>
      <c r="AU136" s="144"/>
    </row>
    <row r="137" spans="1:47" ht="18" hidden="1" customHeight="1" x14ac:dyDescent="0.3">
      <c r="A137" s="135"/>
      <c r="B137" s="150"/>
      <c r="C137" s="151"/>
      <c r="D137" s="151"/>
      <c r="E137" s="151"/>
      <c r="F137" s="152"/>
      <c r="G137" s="168"/>
      <c r="H137" s="160"/>
      <c r="I137" s="166"/>
      <c r="J137" s="137"/>
      <c r="K137" s="139"/>
      <c r="L137" s="172"/>
      <c r="M137" s="137"/>
      <c r="N137" s="139"/>
      <c r="O137" s="137"/>
      <c r="P137" s="139"/>
      <c r="Q137" s="137"/>
      <c r="R137" s="139"/>
      <c r="S137" s="164"/>
      <c r="T137" s="162"/>
      <c r="U137" s="139"/>
      <c r="V137" s="164"/>
      <c r="W137" s="162"/>
      <c r="X137" s="139"/>
      <c r="Y137" s="168"/>
      <c r="Z137" s="170"/>
      <c r="AA137" s="160"/>
      <c r="AB137" s="160"/>
      <c r="AC137" s="160"/>
      <c r="AD137" s="158"/>
      <c r="AE137" s="12"/>
      <c r="AF137" s="156"/>
      <c r="AG137" s="156"/>
      <c r="AH137" s="150"/>
      <c r="AI137" s="151"/>
      <c r="AJ137" s="151"/>
      <c r="AK137" s="151"/>
      <c r="AL137" s="152"/>
      <c r="AM137" s="148"/>
      <c r="AN137" s="148"/>
      <c r="AO137" s="146"/>
      <c r="AQ137" s="145">
        <f>IF(G137="x", 1,0)</f>
        <v>0</v>
      </c>
      <c r="AR137" s="145">
        <f>IF(H137="x", 1,0)</f>
        <v>0</v>
      </c>
      <c r="AU137" s="144" t="str">
        <f>IF(A137="","",4)</f>
        <v/>
      </c>
    </row>
    <row r="138" spans="1:47" ht="18" hidden="1" customHeight="1" thickBot="1" x14ac:dyDescent="0.35">
      <c r="A138" s="136"/>
      <c r="B138" s="141"/>
      <c r="C138" s="142"/>
      <c r="D138" s="142"/>
      <c r="E138" s="142"/>
      <c r="F138" s="143"/>
      <c r="G138" s="169"/>
      <c r="H138" s="161"/>
      <c r="I138" s="167"/>
      <c r="J138" s="138"/>
      <c r="K138" s="140"/>
      <c r="L138" s="173"/>
      <c r="M138" s="138"/>
      <c r="N138" s="140"/>
      <c r="O138" s="138"/>
      <c r="P138" s="140"/>
      <c r="Q138" s="138"/>
      <c r="R138" s="140"/>
      <c r="S138" s="165"/>
      <c r="T138" s="163"/>
      <c r="U138" s="140"/>
      <c r="V138" s="165"/>
      <c r="W138" s="163"/>
      <c r="X138" s="140"/>
      <c r="Y138" s="169"/>
      <c r="Z138" s="171"/>
      <c r="AA138" s="161"/>
      <c r="AB138" s="161"/>
      <c r="AC138" s="161"/>
      <c r="AD138" s="159"/>
      <c r="AE138" s="117"/>
      <c r="AF138" s="157"/>
      <c r="AG138" s="157"/>
      <c r="AH138" s="153"/>
      <c r="AI138" s="154"/>
      <c r="AJ138" s="154"/>
      <c r="AK138" s="154"/>
      <c r="AL138" s="155"/>
      <c r="AM138" s="149"/>
      <c r="AN138" s="149"/>
      <c r="AO138" s="147"/>
      <c r="AQ138" s="145"/>
      <c r="AR138" s="145"/>
      <c r="AU138" s="144"/>
    </row>
    <row r="139" spans="1:47" ht="18" hidden="1" customHeight="1" x14ac:dyDescent="0.3">
      <c r="A139" s="135"/>
      <c r="B139" s="150"/>
      <c r="C139" s="151"/>
      <c r="D139" s="151"/>
      <c r="E139" s="151"/>
      <c r="F139" s="152"/>
      <c r="G139" s="168"/>
      <c r="H139" s="160"/>
      <c r="I139" s="166"/>
      <c r="J139" s="137"/>
      <c r="K139" s="139"/>
      <c r="L139" s="172"/>
      <c r="M139" s="137"/>
      <c r="N139" s="139"/>
      <c r="O139" s="137"/>
      <c r="P139" s="139"/>
      <c r="Q139" s="137"/>
      <c r="R139" s="139"/>
      <c r="S139" s="164"/>
      <c r="T139" s="162"/>
      <c r="U139" s="139"/>
      <c r="V139" s="164"/>
      <c r="W139" s="162"/>
      <c r="X139" s="139"/>
      <c r="Y139" s="168"/>
      <c r="Z139" s="170"/>
      <c r="AA139" s="160"/>
      <c r="AB139" s="160"/>
      <c r="AC139" s="160"/>
      <c r="AD139" s="158"/>
      <c r="AE139" s="12"/>
      <c r="AF139" s="156"/>
      <c r="AG139" s="156"/>
      <c r="AH139" s="150"/>
      <c r="AI139" s="151"/>
      <c r="AJ139" s="151"/>
      <c r="AK139" s="151"/>
      <c r="AL139" s="152"/>
      <c r="AM139" s="148"/>
      <c r="AN139" s="148"/>
      <c r="AO139" s="146"/>
      <c r="AQ139" s="145">
        <f>IF(G139="x", 1,0)</f>
        <v>0</v>
      </c>
      <c r="AR139" s="145">
        <f>IF(H139="x", 1,0)</f>
        <v>0</v>
      </c>
      <c r="AU139" s="144" t="str">
        <f>IF(A139="","",4)</f>
        <v/>
      </c>
    </row>
    <row r="140" spans="1:47" ht="18" hidden="1" customHeight="1" thickBot="1" x14ac:dyDescent="0.35">
      <c r="A140" s="136"/>
      <c r="B140" s="141"/>
      <c r="C140" s="142"/>
      <c r="D140" s="142"/>
      <c r="E140" s="142"/>
      <c r="F140" s="143"/>
      <c r="G140" s="169"/>
      <c r="H140" s="161"/>
      <c r="I140" s="167"/>
      <c r="J140" s="138"/>
      <c r="K140" s="140"/>
      <c r="L140" s="173"/>
      <c r="M140" s="138"/>
      <c r="N140" s="140"/>
      <c r="O140" s="138"/>
      <c r="P140" s="140"/>
      <c r="Q140" s="138"/>
      <c r="R140" s="140"/>
      <c r="S140" s="165"/>
      <c r="T140" s="163"/>
      <c r="U140" s="140"/>
      <c r="V140" s="165"/>
      <c r="W140" s="163"/>
      <c r="X140" s="140"/>
      <c r="Y140" s="169"/>
      <c r="Z140" s="171"/>
      <c r="AA140" s="161"/>
      <c r="AB140" s="161"/>
      <c r="AC140" s="161"/>
      <c r="AD140" s="159"/>
      <c r="AE140" s="117"/>
      <c r="AF140" s="157"/>
      <c r="AG140" s="157"/>
      <c r="AH140" s="153"/>
      <c r="AI140" s="154"/>
      <c r="AJ140" s="154"/>
      <c r="AK140" s="154"/>
      <c r="AL140" s="155"/>
      <c r="AM140" s="149"/>
      <c r="AN140" s="149"/>
      <c r="AO140" s="147"/>
      <c r="AQ140" s="145"/>
      <c r="AR140" s="145"/>
      <c r="AU140" s="144"/>
    </row>
    <row r="141" spans="1:47" ht="18" hidden="1" customHeight="1" x14ac:dyDescent="0.3">
      <c r="A141" s="135"/>
      <c r="B141" s="150"/>
      <c r="C141" s="151"/>
      <c r="D141" s="151"/>
      <c r="E141" s="151"/>
      <c r="F141" s="152"/>
      <c r="G141" s="168"/>
      <c r="H141" s="160"/>
      <c r="I141" s="166"/>
      <c r="J141" s="137"/>
      <c r="K141" s="139"/>
      <c r="L141" s="172"/>
      <c r="M141" s="137"/>
      <c r="N141" s="139"/>
      <c r="O141" s="137"/>
      <c r="P141" s="139"/>
      <c r="Q141" s="137"/>
      <c r="R141" s="139"/>
      <c r="S141" s="164"/>
      <c r="T141" s="162"/>
      <c r="U141" s="139"/>
      <c r="V141" s="164"/>
      <c r="W141" s="162"/>
      <c r="X141" s="139"/>
      <c r="Y141" s="168"/>
      <c r="Z141" s="170"/>
      <c r="AA141" s="160"/>
      <c r="AB141" s="160"/>
      <c r="AC141" s="160"/>
      <c r="AD141" s="158"/>
      <c r="AE141" s="12"/>
      <c r="AF141" s="156"/>
      <c r="AG141" s="156"/>
      <c r="AH141" s="150"/>
      <c r="AI141" s="151"/>
      <c r="AJ141" s="151"/>
      <c r="AK141" s="151"/>
      <c r="AL141" s="152"/>
      <c r="AM141" s="148"/>
      <c r="AN141" s="148"/>
      <c r="AO141" s="146"/>
      <c r="AQ141" s="145">
        <f>IF(G141="x", 1,0)</f>
        <v>0</v>
      </c>
      <c r="AR141" s="145">
        <f>IF(H141="x", 1,0)</f>
        <v>0</v>
      </c>
      <c r="AU141" s="144" t="str">
        <f>IF(A141="","",4)</f>
        <v/>
      </c>
    </row>
    <row r="142" spans="1:47" ht="18" hidden="1" customHeight="1" thickBot="1" x14ac:dyDescent="0.35">
      <c r="A142" s="136"/>
      <c r="B142" s="141"/>
      <c r="C142" s="142"/>
      <c r="D142" s="142"/>
      <c r="E142" s="142"/>
      <c r="F142" s="143"/>
      <c r="G142" s="169"/>
      <c r="H142" s="161"/>
      <c r="I142" s="167"/>
      <c r="J142" s="138"/>
      <c r="K142" s="140"/>
      <c r="L142" s="173"/>
      <c r="M142" s="138"/>
      <c r="N142" s="140"/>
      <c r="O142" s="138"/>
      <c r="P142" s="140"/>
      <c r="Q142" s="138"/>
      <c r="R142" s="140"/>
      <c r="S142" s="165"/>
      <c r="T142" s="163"/>
      <c r="U142" s="140"/>
      <c r="V142" s="165"/>
      <c r="W142" s="163"/>
      <c r="X142" s="140"/>
      <c r="Y142" s="169"/>
      <c r="Z142" s="171"/>
      <c r="AA142" s="161"/>
      <c r="AB142" s="161"/>
      <c r="AC142" s="161"/>
      <c r="AD142" s="159"/>
      <c r="AE142" s="117"/>
      <c r="AF142" s="157"/>
      <c r="AG142" s="157"/>
      <c r="AH142" s="153"/>
      <c r="AI142" s="154"/>
      <c r="AJ142" s="154"/>
      <c r="AK142" s="154"/>
      <c r="AL142" s="155"/>
      <c r="AM142" s="149"/>
      <c r="AN142" s="149"/>
      <c r="AO142" s="147"/>
      <c r="AQ142" s="145"/>
      <c r="AR142" s="145"/>
      <c r="AU142" s="144"/>
    </row>
    <row r="143" spans="1:47" ht="18" hidden="1" customHeight="1" x14ac:dyDescent="0.3">
      <c r="A143" s="135"/>
      <c r="B143" s="150"/>
      <c r="C143" s="151"/>
      <c r="D143" s="151"/>
      <c r="E143" s="151"/>
      <c r="F143" s="152"/>
      <c r="G143" s="168"/>
      <c r="H143" s="160"/>
      <c r="I143" s="166"/>
      <c r="J143" s="137"/>
      <c r="K143" s="139"/>
      <c r="L143" s="172"/>
      <c r="M143" s="137"/>
      <c r="N143" s="139"/>
      <c r="O143" s="137"/>
      <c r="P143" s="139"/>
      <c r="Q143" s="137"/>
      <c r="R143" s="139"/>
      <c r="S143" s="164"/>
      <c r="T143" s="162"/>
      <c r="U143" s="139"/>
      <c r="V143" s="164"/>
      <c r="W143" s="162"/>
      <c r="X143" s="139"/>
      <c r="Y143" s="168"/>
      <c r="Z143" s="170"/>
      <c r="AA143" s="160"/>
      <c r="AB143" s="160"/>
      <c r="AC143" s="160"/>
      <c r="AD143" s="158"/>
      <c r="AE143" s="12"/>
      <c r="AF143" s="156"/>
      <c r="AG143" s="156"/>
      <c r="AH143" s="150"/>
      <c r="AI143" s="151"/>
      <c r="AJ143" s="151"/>
      <c r="AK143" s="151"/>
      <c r="AL143" s="152"/>
      <c r="AM143" s="148"/>
      <c r="AN143" s="148"/>
      <c r="AO143" s="146"/>
      <c r="AQ143" s="145">
        <f>IF(G143="x", 1,0)</f>
        <v>0</v>
      </c>
      <c r="AR143" s="145">
        <f>IF(H143="x", 1,0)</f>
        <v>0</v>
      </c>
      <c r="AU143" s="144" t="str">
        <f>IF(A143="","",4)</f>
        <v/>
      </c>
    </row>
    <row r="144" spans="1:47" ht="18" hidden="1" customHeight="1" thickBot="1" x14ac:dyDescent="0.35">
      <c r="A144" s="136"/>
      <c r="B144" s="141"/>
      <c r="C144" s="142"/>
      <c r="D144" s="142"/>
      <c r="E144" s="142"/>
      <c r="F144" s="143"/>
      <c r="G144" s="169"/>
      <c r="H144" s="161"/>
      <c r="I144" s="167"/>
      <c r="J144" s="138"/>
      <c r="K144" s="140"/>
      <c r="L144" s="173"/>
      <c r="M144" s="138"/>
      <c r="N144" s="140"/>
      <c r="O144" s="138"/>
      <c r="P144" s="140"/>
      <c r="Q144" s="138"/>
      <c r="R144" s="140"/>
      <c r="S144" s="165"/>
      <c r="T144" s="163"/>
      <c r="U144" s="140"/>
      <c r="V144" s="165"/>
      <c r="W144" s="163"/>
      <c r="X144" s="140"/>
      <c r="Y144" s="169"/>
      <c r="Z144" s="171"/>
      <c r="AA144" s="161"/>
      <c r="AB144" s="161"/>
      <c r="AC144" s="161"/>
      <c r="AD144" s="159"/>
      <c r="AE144" s="117"/>
      <c r="AF144" s="157"/>
      <c r="AG144" s="157"/>
      <c r="AH144" s="153"/>
      <c r="AI144" s="154"/>
      <c r="AJ144" s="154"/>
      <c r="AK144" s="154"/>
      <c r="AL144" s="155"/>
      <c r="AM144" s="149"/>
      <c r="AN144" s="149"/>
      <c r="AO144" s="147"/>
      <c r="AQ144" s="145"/>
      <c r="AR144" s="145"/>
      <c r="AU144" s="144"/>
    </row>
    <row r="145" spans="1:47" ht="18" hidden="1" customHeight="1" x14ac:dyDescent="0.3">
      <c r="A145" s="135"/>
      <c r="B145" s="150"/>
      <c r="C145" s="151"/>
      <c r="D145" s="151"/>
      <c r="E145" s="151"/>
      <c r="F145" s="152"/>
      <c r="G145" s="168"/>
      <c r="H145" s="160"/>
      <c r="I145" s="166"/>
      <c r="J145" s="137"/>
      <c r="K145" s="139"/>
      <c r="L145" s="172"/>
      <c r="M145" s="137"/>
      <c r="N145" s="139"/>
      <c r="O145" s="137"/>
      <c r="P145" s="139"/>
      <c r="Q145" s="137"/>
      <c r="R145" s="139"/>
      <c r="S145" s="164"/>
      <c r="T145" s="162"/>
      <c r="U145" s="139"/>
      <c r="V145" s="164"/>
      <c r="W145" s="162"/>
      <c r="X145" s="139"/>
      <c r="Y145" s="168"/>
      <c r="Z145" s="170"/>
      <c r="AA145" s="160"/>
      <c r="AB145" s="160"/>
      <c r="AC145" s="160"/>
      <c r="AD145" s="158"/>
      <c r="AE145" s="12"/>
      <c r="AF145" s="156"/>
      <c r="AG145" s="156"/>
      <c r="AH145" s="150"/>
      <c r="AI145" s="151"/>
      <c r="AJ145" s="151"/>
      <c r="AK145" s="151"/>
      <c r="AL145" s="152"/>
      <c r="AM145" s="148"/>
      <c r="AN145" s="148"/>
      <c r="AO145" s="146"/>
      <c r="AQ145" s="145">
        <f>IF(G145="x", 1,0)</f>
        <v>0</v>
      </c>
      <c r="AR145" s="145">
        <f>IF(H145="x", 1,0)</f>
        <v>0</v>
      </c>
      <c r="AU145" s="144" t="str">
        <f>IF(A145="","",4)</f>
        <v/>
      </c>
    </row>
    <row r="146" spans="1:47" ht="18" hidden="1" customHeight="1" thickBot="1" x14ac:dyDescent="0.35">
      <c r="A146" s="136"/>
      <c r="B146" s="141"/>
      <c r="C146" s="142"/>
      <c r="D146" s="142"/>
      <c r="E146" s="142"/>
      <c r="F146" s="143"/>
      <c r="G146" s="169"/>
      <c r="H146" s="161"/>
      <c r="I146" s="167"/>
      <c r="J146" s="138"/>
      <c r="K146" s="140"/>
      <c r="L146" s="173"/>
      <c r="M146" s="138"/>
      <c r="N146" s="140"/>
      <c r="O146" s="138"/>
      <c r="P146" s="140"/>
      <c r="Q146" s="138"/>
      <c r="R146" s="140"/>
      <c r="S146" s="165"/>
      <c r="T146" s="163"/>
      <c r="U146" s="140"/>
      <c r="V146" s="165"/>
      <c r="W146" s="163"/>
      <c r="X146" s="140"/>
      <c r="Y146" s="169"/>
      <c r="Z146" s="171"/>
      <c r="AA146" s="161"/>
      <c r="AB146" s="161"/>
      <c r="AC146" s="161"/>
      <c r="AD146" s="159"/>
      <c r="AE146" s="117"/>
      <c r="AF146" s="157"/>
      <c r="AG146" s="157"/>
      <c r="AH146" s="153"/>
      <c r="AI146" s="154"/>
      <c r="AJ146" s="154"/>
      <c r="AK146" s="154"/>
      <c r="AL146" s="155"/>
      <c r="AM146" s="149"/>
      <c r="AN146" s="149"/>
      <c r="AO146" s="147"/>
      <c r="AQ146" s="145"/>
      <c r="AR146" s="145"/>
      <c r="AU146" s="144"/>
    </row>
    <row r="147" spans="1:47" ht="18" hidden="1" customHeight="1" x14ac:dyDescent="0.3">
      <c r="A147" s="135"/>
      <c r="B147" s="150"/>
      <c r="C147" s="151"/>
      <c r="D147" s="151"/>
      <c r="E147" s="151"/>
      <c r="F147" s="152"/>
      <c r="G147" s="168"/>
      <c r="H147" s="160"/>
      <c r="I147" s="166"/>
      <c r="J147" s="137"/>
      <c r="K147" s="139"/>
      <c r="L147" s="172"/>
      <c r="M147" s="137"/>
      <c r="N147" s="139"/>
      <c r="O147" s="137"/>
      <c r="P147" s="139"/>
      <c r="Q147" s="137"/>
      <c r="R147" s="139"/>
      <c r="S147" s="164"/>
      <c r="T147" s="162"/>
      <c r="U147" s="139"/>
      <c r="V147" s="164"/>
      <c r="W147" s="162"/>
      <c r="X147" s="139"/>
      <c r="Y147" s="168"/>
      <c r="Z147" s="170"/>
      <c r="AA147" s="160"/>
      <c r="AB147" s="160"/>
      <c r="AC147" s="160"/>
      <c r="AD147" s="158"/>
      <c r="AE147" s="12"/>
      <c r="AF147" s="156"/>
      <c r="AG147" s="156"/>
      <c r="AH147" s="150"/>
      <c r="AI147" s="151"/>
      <c r="AJ147" s="151"/>
      <c r="AK147" s="151"/>
      <c r="AL147" s="152"/>
      <c r="AM147" s="148"/>
      <c r="AN147" s="148"/>
      <c r="AO147" s="146"/>
      <c r="AQ147" s="145">
        <f>IF(G147="x", 1,0)</f>
        <v>0</v>
      </c>
      <c r="AR147" s="145">
        <f>IF(H147="x", 1,0)</f>
        <v>0</v>
      </c>
      <c r="AU147" s="144" t="str">
        <f>IF(A147="","",4)</f>
        <v/>
      </c>
    </row>
    <row r="148" spans="1:47" ht="18" hidden="1" customHeight="1" thickBot="1" x14ac:dyDescent="0.35">
      <c r="A148" s="136"/>
      <c r="B148" s="141"/>
      <c r="C148" s="142"/>
      <c r="D148" s="142"/>
      <c r="E148" s="142"/>
      <c r="F148" s="143"/>
      <c r="G148" s="169"/>
      <c r="H148" s="161"/>
      <c r="I148" s="167"/>
      <c r="J148" s="138"/>
      <c r="K148" s="140"/>
      <c r="L148" s="173"/>
      <c r="M148" s="138"/>
      <c r="N148" s="140"/>
      <c r="O148" s="138"/>
      <c r="P148" s="140"/>
      <c r="Q148" s="138"/>
      <c r="R148" s="140"/>
      <c r="S148" s="165"/>
      <c r="T148" s="163"/>
      <c r="U148" s="140"/>
      <c r="V148" s="165"/>
      <c r="W148" s="163"/>
      <c r="X148" s="140"/>
      <c r="Y148" s="169"/>
      <c r="Z148" s="171"/>
      <c r="AA148" s="161"/>
      <c r="AB148" s="161"/>
      <c r="AC148" s="161"/>
      <c r="AD148" s="159"/>
      <c r="AE148" s="117"/>
      <c r="AF148" s="157"/>
      <c r="AG148" s="157"/>
      <c r="AH148" s="153"/>
      <c r="AI148" s="154"/>
      <c r="AJ148" s="154"/>
      <c r="AK148" s="154"/>
      <c r="AL148" s="155"/>
      <c r="AM148" s="149"/>
      <c r="AN148" s="149"/>
      <c r="AO148" s="147"/>
      <c r="AQ148" s="145"/>
      <c r="AR148" s="145"/>
      <c r="AU148" s="144"/>
    </row>
    <row r="149" spans="1:47" ht="18" hidden="1" customHeight="1" x14ac:dyDescent="0.3">
      <c r="A149" s="135"/>
      <c r="B149" s="150"/>
      <c r="C149" s="151"/>
      <c r="D149" s="151"/>
      <c r="E149" s="151"/>
      <c r="F149" s="152"/>
      <c r="G149" s="168"/>
      <c r="H149" s="160"/>
      <c r="I149" s="166"/>
      <c r="J149" s="137"/>
      <c r="K149" s="139"/>
      <c r="L149" s="172"/>
      <c r="M149" s="137"/>
      <c r="N149" s="139"/>
      <c r="O149" s="137"/>
      <c r="P149" s="139"/>
      <c r="Q149" s="137"/>
      <c r="R149" s="139"/>
      <c r="S149" s="164"/>
      <c r="T149" s="162"/>
      <c r="U149" s="139"/>
      <c r="V149" s="164"/>
      <c r="W149" s="162"/>
      <c r="X149" s="139"/>
      <c r="Y149" s="168"/>
      <c r="Z149" s="170"/>
      <c r="AA149" s="160"/>
      <c r="AB149" s="160"/>
      <c r="AC149" s="160"/>
      <c r="AD149" s="158"/>
      <c r="AE149" s="12"/>
      <c r="AF149" s="156"/>
      <c r="AG149" s="156"/>
      <c r="AH149" s="150"/>
      <c r="AI149" s="151"/>
      <c r="AJ149" s="151"/>
      <c r="AK149" s="151"/>
      <c r="AL149" s="152"/>
      <c r="AM149" s="148"/>
      <c r="AN149" s="148"/>
      <c r="AO149" s="146"/>
      <c r="AQ149" s="145">
        <f>IF(G149="x", 1,0)</f>
        <v>0</v>
      </c>
      <c r="AR149" s="145">
        <f>IF(H149="x", 1,0)</f>
        <v>0</v>
      </c>
      <c r="AU149" s="144" t="str">
        <f>IF(A149="","",4)</f>
        <v/>
      </c>
    </row>
    <row r="150" spans="1:47" ht="18" hidden="1" customHeight="1" thickBot="1" x14ac:dyDescent="0.35">
      <c r="A150" s="136"/>
      <c r="B150" s="141"/>
      <c r="C150" s="142"/>
      <c r="D150" s="142"/>
      <c r="E150" s="142"/>
      <c r="F150" s="143"/>
      <c r="G150" s="169"/>
      <c r="H150" s="161"/>
      <c r="I150" s="167"/>
      <c r="J150" s="138"/>
      <c r="K150" s="140"/>
      <c r="L150" s="173"/>
      <c r="M150" s="138"/>
      <c r="N150" s="140"/>
      <c r="O150" s="138"/>
      <c r="P150" s="140"/>
      <c r="Q150" s="138"/>
      <c r="R150" s="140"/>
      <c r="S150" s="165"/>
      <c r="T150" s="163"/>
      <c r="U150" s="140"/>
      <c r="V150" s="165"/>
      <c r="W150" s="163"/>
      <c r="X150" s="140"/>
      <c r="Y150" s="169"/>
      <c r="Z150" s="171"/>
      <c r="AA150" s="161"/>
      <c r="AB150" s="161"/>
      <c r="AC150" s="161"/>
      <c r="AD150" s="159"/>
      <c r="AE150" s="117"/>
      <c r="AF150" s="157"/>
      <c r="AG150" s="157"/>
      <c r="AH150" s="153"/>
      <c r="AI150" s="154"/>
      <c r="AJ150" s="154"/>
      <c r="AK150" s="154"/>
      <c r="AL150" s="155"/>
      <c r="AM150" s="149"/>
      <c r="AN150" s="149"/>
      <c r="AO150" s="147"/>
      <c r="AQ150" s="145"/>
      <c r="AR150" s="145"/>
      <c r="AU150" s="144"/>
    </row>
    <row r="151" spans="1:47" ht="18" hidden="1" customHeight="1" x14ac:dyDescent="0.3">
      <c r="A151" s="135"/>
      <c r="B151" s="150"/>
      <c r="C151" s="151"/>
      <c r="D151" s="151"/>
      <c r="E151" s="151"/>
      <c r="F151" s="152"/>
      <c r="G151" s="168"/>
      <c r="H151" s="160"/>
      <c r="I151" s="166"/>
      <c r="J151" s="137"/>
      <c r="K151" s="139"/>
      <c r="L151" s="172"/>
      <c r="M151" s="137"/>
      <c r="N151" s="139"/>
      <c r="O151" s="137"/>
      <c r="P151" s="139"/>
      <c r="Q151" s="137"/>
      <c r="R151" s="139"/>
      <c r="S151" s="164"/>
      <c r="T151" s="162"/>
      <c r="U151" s="139"/>
      <c r="V151" s="164"/>
      <c r="W151" s="162"/>
      <c r="X151" s="139"/>
      <c r="Y151" s="168"/>
      <c r="Z151" s="170"/>
      <c r="AA151" s="160"/>
      <c r="AB151" s="160"/>
      <c r="AC151" s="160"/>
      <c r="AD151" s="158"/>
      <c r="AE151" s="12"/>
      <c r="AF151" s="156"/>
      <c r="AG151" s="156"/>
      <c r="AH151" s="150"/>
      <c r="AI151" s="151"/>
      <c r="AJ151" s="151"/>
      <c r="AK151" s="151"/>
      <c r="AL151" s="152"/>
      <c r="AM151" s="148"/>
      <c r="AN151" s="148"/>
      <c r="AO151" s="146"/>
      <c r="AQ151" s="145">
        <f>IF(G151="x", 1,0)</f>
        <v>0</v>
      </c>
      <c r="AR151" s="145">
        <f>IF(H151="x", 1,0)</f>
        <v>0</v>
      </c>
      <c r="AU151" s="144" t="str">
        <f>IF(A151="","",4)</f>
        <v/>
      </c>
    </row>
    <row r="152" spans="1:47" ht="18" hidden="1" customHeight="1" thickBot="1" x14ac:dyDescent="0.35">
      <c r="A152" s="136"/>
      <c r="B152" s="141"/>
      <c r="C152" s="142"/>
      <c r="D152" s="142"/>
      <c r="E152" s="142"/>
      <c r="F152" s="143"/>
      <c r="G152" s="169"/>
      <c r="H152" s="161"/>
      <c r="I152" s="167"/>
      <c r="J152" s="138"/>
      <c r="K152" s="140"/>
      <c r="L152" s="173"/>
      <c r="M152" s="138"/>
      <c r="N152" s="140"/>
      <c r="O152" s="138"/>
      <c r="P152" s="140"/>
      <c r="Q152" s="138"/>
      <c r="R152" s="140"/>
      <c r="S152" s="165"/>
      <c r="T152" s="163"/>
      <c r="U152" s="140"/>
      <c r="V152" s="165"/>
      <c r="W152" s="163"/>
      <c r="X152" s="140"/>
      <c r="Y152" s="169"/>
      <c r="Z152" s="171"/>
      <c r="AA152" s="161"/>
      <c r="AB152" s="161"/>
      <c r="AC152" s="161"/>
      <c r="AD152" s="159"/>
      <c r="AE152" s="117"/>
      <c r="AF152" s="157"/>
      <c r="AG152" s="157"/>
      <c r="AH152" s="153"/>
      <c r="AI152" s="154"/>
      <c r="AJ152" s="154"/>
      <c r="AK152" s="154"/>
      <c r="AL152" s="155"/>
      <c r="AM152" s="149"/>
      <c r="AN152" s="149"/>
      <c r="AO152" s="147"/>
      <c r="AQ152" s="145"/>
      <c r="AR152" s="145"/>
      <c r="AU152" s="144"/>
    </row>
    <row r="153" spans="1:47" ht="18" hidden="1" customHeight="1" x14ac:dyDescent="0.3">
      <c r="A153" s="135"/>
      <c r="B153" s="150"/>
      <c r="C153" s="151"/>
      <c r="D153" s="151"/>
      <c r="E153" s="151"/>
      <c r="F153" s="152"/>
      <c r="G153" s="168"/>
      <c r="H153" s="160"/>
      <c r="I153" s="166"/>
      <c r="J153" s="137"/>
      <c r="K153" s="139"/>
      <c r="L153" s="172"/>
      <c r="M153" s="137"/>
      <c r="N153" s="139"/>
      <c r="O153" s="137"/>
      <c r="P153" s="139"/>
      <c r="Q153" s="137"/>
      <c r="R153" s="139"/>
      <c r="S153" s="164"/>
      <c r="T153" s="162"/>
      <c r="U153" s="139"/>
      <c r="V153" s="164"/>
      <c r="W153" s="162"/>
      <c r="X153" s="139"/>
      <c r="Y153" s="168"/>
      <c r="Z153" s="170"/>
      <c r="AA153" s="160"/>
      <c r="AB153" s="160"/>
      <c r="AC153" s="160"/>
      <c r="AD153" s="158"/>
      <c r="AE153" s="12"/>
      <c r="AF153" s="156"/>
      <c r="AG153" s="156"/>
      <c r="AH153" s="150"/>
      <c r="AI153" s="151"/>
      <c r="AJ153" s="151"/>
      <c r="AK153" s="151"/>
      <c r="AL153" s="152"/>
      <c r="AM153" s="148"/>
      <c r="AN153" s="148"/>
      <c r="AO153" s="146"/>
      <c r="AQ153" s="145">
        <f>IF(G153="x", 1,0)</f>
        <v>0</v>
      </c>
      <c r="AR153" s="145">
        <f>IF(H153="x", 1,0)</f>
        <v>0</v>
      </c>
      <c r="AU153" s="144" t="str">
        <f>IF(A153="","",4)</f>
        <v/>
      </c>
    </row>
    <row r="154" spans="1:47" ht="18" hidden="1" customHeight="1" thickBot="1" x14ac:dyDescent="0.35">
      <c r="A154" s="136"/>
      <c r="B154" s="141"/>
      <c r="C154" s="142"/>
      <c r="D154" s="142"/>
      <c r="E154" s="142"/>
      <c r="F154" s="143"/>
      <c r="G154" s="169"/>
      <c r="H154" s="161"/>
      <c r="I154" s="167"/>
      <c r="J154" s="138"/>
      <c r="K154" s="140"/>
      <c r="L154" s="173"/>
      <c r="M154" s="138"/>
      <c r="N154" s="140"/>
      <c r="O154" s="138"/>
      <c r="P154" s="140"/>
      <c r="Q154" s="138"/>
      <c r="R154" s="140"/>
      <c r="S154" s="165"/>
      <c r="T154" s="163"/>
      <c r="U154" s="140"/>
      <c r="V154" s="165"/>
      <c r="W154" s="163"/>
      <c r="X154" s="140"/>
      <c r="Y154" s="169"/>
      <c r="Z154" s="171"/>
      <c r="AA154" s="161"/>
      <c r="AB154" s="161"/>
      <c r="AC154" s="161"/>
      <c r="AD154" s="159"/>
      <c r="AE154" s="117"/>
      <c r="AF154" s="157"/>
      <c r="AG154" s="157"/>
      <c r="AH154" s="153"/>
      <c r="AI154" s="154"/>
      <c r="AJ154" s="154"/>
      <c r="AK154" s="154"/>
      <c r="AL154" s="155"/>
      <c r="AM154" s="149"/>
      <c r="AN154" s="149"/>
      <c r="AO154" s="147"/>
      <c r="AQ154" s="145"/>
      <c r="AR154" s="145"/>
      <c r="AU154" s="144"/>
    </row>
    <row r="155" spans="1:47" ht="18" hidden="1" customHeight="1" x14ac:dyDescent="0.3">
      <c r="A155" s="135"/>
      <c r="B155" s="150"/>
      <c r="C155" s="151"/>
      <c r="D155" s="151"/>
      <c r="E155" s="151"/>
      <c r="F155" s="152"/>
      <c r="G155" s="168"/>
      <c r="H155" s="160"/>
      <c r="I155" s="166"/>
      <c r="J155" s="137"/>
      <c r="K155" s="139"/>
      <c r="L155" s="172"/>
      <c r="M155" s="137"/>
      <c r="N155" s="139"/>
      <c r="O155" s="137"/>
      <c r="P155" s="139"/>
      <c r="Q155" s="137"/>
      <c r="R155" s="139"/>
      <c r="S155" s="164"/>
      <c r="T155" s="162"/>
      <c r="U155" s="139"/>
      <c r="V155" s="164"/>
      <c r="W155" s="162"/>
      <c r="X155" s="139"/>
      <c r="Y155" s="168"/>
      <c r="Z155" s="170"/>
      <c r="AA155" s="160"/>
      <c r="AB155" s="160"/>
      <c r="AC155" s="160"/>
      <c r="AD155" s="158"/>
      <c r="AE155" s="12"/>
      <c r="AF155" s="156"/>
      <c r="AG155" s="156"/>
      <c r="AH155" s="150"/>
      <c r="AI155" s="151"/>
      <c r="AJ155" s="151"/>
      <c r="AK155" s="151"/>
      <c r="AL155" s="152"/>
      <c r="AM155" s="148"/>
      <c r="AN155" s="148"/>
      <c r="AO155" s="146"/>
      <c r="AQ155" s="145">
        <f>IF(G155="x", 1,0)</f>
        <v>0</v>
      </c>
      <c r="AR155" s="145">
        <f>IF(H155="x", 1,0)</f>
        <v>0</v>
      </c>
      <c r="AU155" s="144" t="str">
        <f>IF(A155="","",4)</f>
        <v/>
      </c>
    </row>
    <row r="156" spans="1:47" ht="18" hidden="1" customHeight="1" thickBot="1" x14ac:dyDescent="0.35">
      <c r="A156" s="136"/>
      <c r="B156" s="141"/>
      <c r="C156" s="142"/>
      <c r="D156" s="142"/>
      <c r="E156" s="142"/>
      <c r="F156" s="143"/>
      <c r="G156" s="169"/>
      <c r="H156" s="161"/>
      <c r="I156" s="167"/>
      <c r="J156" s="138"/>
      <c r="K156" s="140"/>
      <c r="L156" s="173"/>
      <c r="M156" s="138"/>
      <c r="N156" s="140"/>
      <c r="O156" s="138"/>
      <c r="P156" s="140"/>
      <c r="Q156" s="138"/>
      <c r="R156" s="140"/>
      <c r="S156" s="165"/>
      <c r="T156" s="163"/>
      <c r="U156" s="140"/>
      <c r="V156" s="165"/>
      <c r="W156" s="163"/>
      <c r="X156" s="140"/>
      <c r="Y156" s="169"/>
      <c r="Z156" s="171"/>
      <c r="AA156" s="161"/>
      <c r="AB156" s="161"/>
      <c r="AC156" s="161"/>
      <c r="AD156" s="159"/>
      <c r="AE156" s="117"/>
      <c r="AF156" s="157"/>
      <c r="AG156" s="157"/>
      <c r="AH156" s="153"/>
      <c r="AI156" s="154"/>
      <c r="AJ156" s="154"/>
      <c r="AK156" s="154"/>
      <c r="AL156" s="155"/>
      <c r="AM156" s="149"/>
      <c r="AN156" s="149"/>
      <c r="AO156" s="147"/>
      <c r="AQ156" s="145"/>
      <c r="AR156" s="145"/>
      <c r="AU156" s="144"/>
    </row>
    <row r="157" spans="1:47" ht="18" hidden="1" customHeight="1" x14ac:dyDescent="0.3">
      <c r="A157" s="135"/>
      <c r="B157" s="150"/>
      <c r="C157" s="151"/>
      <c r="D157" s="151"/>
      <c r="E157" s="151"/>
      <c r="F157" s="152"/>
      <c r="G157" s="168"/>
      <c r="I157" s="166"/>
      <c r="J157" s="137"/>
      <c r="K157" s="139"/>
      <c r="L157" s="172"/>
      <c r="M157" s="137"/>
      <c r="N157" s="139"/>
      <c r="O157" s="137"/>
      <c r="P157" s="139"/>
      <c r="Q157" s="137"/>
      <c r="R157" s="139"/>
      <c r="S157" s="164"/>
      <c r="T157" s="162"/>
      <c r="U157" s="139"/>
      <c r="V157" s="164"/>
      <c r="W157" s="162"/>
      <c r="X157" s="139"/>
      <c r="Y157" s="168"/>
      <c r="Z157" s="170"/>
      <c r="AA157" s="160"/>
      <c r="AB157" s="160"/>
      <c r="AC157" s="160"/>
      <c r="AD157" s="158"/>
      <c r="AE157" s="12"/>
      <c r="AF157" s="156"/>
      <c r="AG157" s="156"/>
      <c r="AH157" s="150"/>
      <c r="AI157" s="151"/>
      <c r="AJ157" s="151"/>
      <c r="AK157" s="151"/>
      <c r="AL157" s="152"/>
      <c r="AM157" s="148"/>
      <c r="AN157" s="148"/>
      <c r="AO157" s="146"/>
      <c r="AQ157" s="145">
        <f>IF(G157="x", 1,0)</f>
        <v>0</v>
      </c>
      <c r="AR157" s="145">
        <f>IF(H157="x", 1,0)</f>
        <v>0</v>
      </c>
      <c r="AU157" s="144" t="str">
        <f>IF(A157="","",4)</f>
        <v/>
      </c>
    </row>
    <row r="158" spans="1:47" ht="18" hidden="1" customHeight="1" thickBot="1" x14ac:dyDescent="0.35">
      <c r="A158" s="136"/>
      <c r="B158" s="141"/>
      <c r="C158" s="142"/>
      <c r="D158" s="142"/>
      <c r="E158" s="142"/>
      <c r="F158" s="143"/>
      <c r="G158" s="169"/>
      <c r="I158" s="167"/>
      <c r="J158" s="138"/>
      <c r="K158" s="140"/>
      <c r="L158" s="173"/>
      <c r="M158" s="138"/>
      <c r="N158" s="140"/>
      <c r="O158" s="138"/>
      <c r="P158" s="140"/>
      <c r="Q158" s="138"/>
      <c r="R158" s="140"/>
      <c r="S158" s="165"/>
      <c r="T158" s="163"/>
      <c r="U158" s="140"/>
      <c r="V158" s="165"/>
      <c r="W158" s="163"/>
      <c r="X158" s="140"/>
      <c r="Y158" s="169"/>
      <c r="Z158" s="171"/>
      <c r="AA158" s="161"/>
      <c r="AB158" s="161"/>
      <c r="AC158" s="161"/>
      <c r="AD158" s="159"/>
      <c r="AE158" s="117"/>
      <c r="AF158" s="157"/>
      <c r="AG158" s="157"/>
      <c r="AH158" s="153"/>
      <c r="AI158" s="154"/>
      <c r="AJ158" s="154"/>
      <c r="AK158" s="154"/>
      <c r="AL158" s="155"/>
      <c r="AM158" s="149"/>
      <c r="AN158" s="149"/>
      <c r="AO158" s="147"/>
      <c r="AQ158" s="145"/>
      <c r="AR158" s="145"/>
      <c r="AU158" s="144"/>
    </row>
    <row r="159" spans="1:47" ht="18" hidden="1" customHeight="1" x14ac:dyDescent="0.3">
      <c r="A159" s="135"/>
      <c r="B159" s="150"/>
      <c r="C159" s="151"/>
      <c r="D159" s="151"/>
      <c r="E159" s="151"/>
      <c r="F159" s="152"/>
      <c r="G159" s="168"/>
      <c r="H159" s="160"/>
      <c r="I159" s="166"/>
      <c r="J159" s="137"/>
      <c r="K159" s="139"/>
      <c r="L159" s="172"/>
      <c r="M159" s="137"/>
      <c r="N159" s="139"/>
      <c r="O159" s="137"/>
      <c r="P159" s="139"/>
      <c r="Q159" s="137"/>
      <c r="R159" s="139"/>
      <c r="S159" s="164"/>
      <c r="T159" s="162"/>
      <c r="U159" s="139"/>
      <c r="V159" s="164"/>
      <c r="W159" s="162"/>
      <c r="X159" s="139"/>
      <c r="Y159" s="168"/>
      <c r="Z159" s="170"/>
      <c r="AA159" s="160"/>
      <c r="AB159" s="160"/>
      <c r="AC159" s="160"/>
      <c r="AD159" s="158"/>
      <c r="AE159" s="12"/>
      <c r="AF159" s="156"/>
      <c r="AG159" s="156"/>
      <c r="AH159" s="150"/>
      <c r="AI159" s="151"/>
      <c r="AJ159" s="151"/>
      <c r="AK159" s="151"/>
      <c r="AL159" s="152"/>
      <c r="AM159" s="148"/>
      <c r="AN159" s="148"/>
      <c r="AO159" s="146"/>
      <c r="AQ159" s="145">
        <f>IF(G159="x", 1,0)</f>
        <v>0</v>
      </c>
      <c r="AR159" s="145">
        <f>IF(H159="x", 1,0)</f>
        <v>0</v>
      </c>
      <c r="AU159" s="144" t="str">
        <f>IF(A159="","",5)</f>
        <v/>
      </c>
    </row>
    <row r="160" spans="1:47" ht="18" hidden="1" customHeight="1" thickBot="1" x14ac:dyDescent="0.35">
      <c r="A160" s="136"/>
      <c r="B160" s="141"/>
      <c r="C160" s="142"/>
      <c r="D160" s="142"/>
      <c r="E160" s="142"/>
      <c r="F160" s="143"/>
      <c r="G160" s="169"/>
      <c r="H160" s="161"/>
      <c r="I160" s="167"/>
      <c r="J160" s="138"/>
      <c r="K160" s="140"/>
      <c r="L160" s="173"/>
      <c r="M160" s="138"/>
      <c r="N160" s="140"/>
      <c r="O160" s="138"/>
      <c r="P160" s="140"/>
      <c r="Q160" s="138"/>
      <c r="R160" s="140"/>
      <c r="S160" s="165"/>
      <c r="T160" s="163"/>
      <c r="U160" s="140"/>
      <c r="V160" s="165"/>
      <c r="W160" s="163"/>
      <c r="X160" s="140"/>
      <c r="Y160" s="169"/>
      <c r="Z160" s="171"/>
      <c r="AA160" s="161"/>
      <c r="AB160" s="161"/>
      <c r="AC160" s="161"/>
      <c r="AD160" s="159"/>
      <c r="AE160" s="117"/>
      <c r="AF160" s="157"/>
      <c r="AG160" s="157"/>
      <c r="AH160" s="153"/>
      <c r="AI160" s="154"/>
      <c r="AJ160" s="154"/>
      <c r="AK160" s="154"/>
      <c r="AL160" s="155"/>
      <c r="AM160" s="149"/>
      <c r="AN160" s="149"/>
      <c r="AO160" s="147"/>
      <c r="AQ160" s="145"/>
      <c r="AR160" s="145"/>
      <c r="AU160" s="144"/>
    </row>
    <row r="161" spans="1:47" ht="18" hidden="1" customHeight="1" x14ac:dyDescent="0.3">
      <c r="A161" s="135"/>
      <c r="B161" s="150"/>
      <c r="C161" s="151"/>
      <c r="D161" s="151"/>
      <c r="E161" s="151"/>
      <c r="F161" s="152"/>
      <c r="G161" s="168"/>
      <c r="H161" s="160"/>
      <c r="I161" s="166"/>
      <c r="J161" s="137"/>
      <c r="K161" s="139"/>
      <c r="L161" s="172"/>
      <c r="M161" s="137"/>
      <c r="N161" s="139"/>
      <c r="O161" s="137"/>
      <c r="P161" s="139"/>
      <c r="Q161" s="137"/>
      <c r="R161" s="139"/>
      <c r="S161" s="164"/>
      <c r="T161" s="162"/>
      <c r="U161" s="139"/>
      <c r="V161" s="164"/>
      <c r="W161" s="162"/>
      <c r="X161" s="139"/>
      <c r="Y161" s="168"/>
      <c r="Z161" s="170"/>
      <c r="AA161" s="160"/>
      <c r="AB161" s="160"/>
      <c r="AC161" s="160"/>
      <c r="AD161" s="158"/>
      <c r="AE161" s="12"/>
      <c r="AF161" s="156"/>
      <c r="AG161" s="156"/>
      <c r="AH161" s="150"/>
      <c r="AI161" s="151"/>
      <c r="AJ161" s="151"/>
      <c r="AK161" s="151"/>
      <c r="AL161" s="152"/>
      <c r="AM161" s="148"/>
      <c r="AN161" s="148"/>
      <c r="AO161" s="146"/>
      <c r="AQ161" s="145">
        <f>IF(G161="x", 1,0)</f>
        <v>0</v>
      </c>
      <c r="AR161" s="145">
        <f>IF(H161="x", 1,0)</f>
        <v>0</v>
      </c>
      <c r="AU161" s="144" t="str">
        <f>IF(A161="","",5)</f>
        <v/>
      </c>
    </row>
    <row r="162" spans="1:47" ht="18" hidden="1" customHeight="1" thickBot="1" x14ac:dyDescent="0.35">
      <c r="A162" s="136"/>
      <c r="B162" s="141"/>
      <c r="C162" s="142"/>
      <c r="D162" s="142"/>
      <c r="E162" s="142"/>
      <c r="F162" s="143"/>
      <c r="G162" s="169"/>
      <c r="H162" s="161"/>
      <c r="I162" s="167"/>
      <c r="J162" s="138"/>
      <c r="K162" s="140"/>
      <c r="L162" s="173"/>
      <c r="M162" s="138"/>
      <c r="N162" s="140"/>
      <c r="O162" s="138"/>
      <c r="P162" s="140"/>
      <c r="Q162" s="138"/>
      <c r="R162" s="140"/>
      <c r="S162" s="165"/>
      <c r="T162" s="163"/>
      <c r="U162" s="140"/>
      <c r="V162" s="165"/>
      <c r="W162" s="163"/>
      <c r="X162" s="140"/>
      <c r="Y162" s="169"/>
      <c r="Z162" s="171"/>
      <c r="AA162" s="161"/>
      <c r="AB162" s="161"/>
      <c r="AC162" s="161"/>
      <c r="AD162" s="159"/>
      <c r="AE162" s="118"/>
      <c r="AF162" s="157"/>
      <c r="AG162" s="157"/>
      <c r="AH162" s="153"/>
      <c r="AI162" s="154"/>
      <c r="AJ162" s="154"/>
      <c r="AK162" s="154"/>
      <c r="AL162" s="155"/>
      <c r="AM162" s="149"/>
      <c r="AN162" s="149"/>
      <c r="AO162" s="147"/>
      <c r="AQ162" s="145"/>
      <c r="AR162" s="145"/>
      <c r="AU162" s="144"/>
    </row>
    <row r="163" spans="1:47" ht="18" hidden="1" customHeight="1" x14ac:dyDescent="0.3">
      <c r="A163" s="135"/>
      <c r="B163" s="150"/>
      <c r="C163" s="151"/>
      <c r="D163" s="151"/>
      <c r="E163" s="151"/>
      <c r="F163" s="152"/>
      <c r="G163" s="168"/>
      <c r="H163" s="160"/>
      <c r="I163" s="166"/>
      <c r="J163" s="137"/>
      <c r="K163" s="139"/>
      <c r="L163" s="172"/>
      <c r="M163" s="137"/>
      <c r="N163" s="139"/>
      <c r="O163" s="137"/>
      <c r="P163" s="139"/>
      <c r="Q163" s="137"/>
      <c r="R163" s="139"/>
      <c r="S163" s="164"/>
      <c r="T163" s="162"/>
      <c r="U163" s="139"/>
      <c r="V163" s="164"/>
      <c r="W163" s="162"/>
      <c r="X163" s="139"/>
      <c r="Y163" s="168"/>
      <c r="Z163" s="170"/>
      <c r="AA163" s="160"/>
      <c r="AB163" s="160"/>
      <c r="AC163" s="160"/>
      <c r="AD163" s="158"/>
      <c r="AE163" s="12"/>
      <c r="AF163" s="156"/>
      <c r="AG163" s="156"/>
      <c r="AH163" s="150"/>
      <c r="AI163" s="151"/>
      <c r="AJ163" s="151"/>
      <c r="AK163" s="151"/>
      <c r="AL163" s="152"/>
      <c r="AM163" s="148"/>
      <c r="AN163" s="148"/>
      <c r="AO163" s="146"/>
      <c r="AQ163" s="145">
        <f>IF(G163="x", 1,0)</f>
        <v>0</v>
      </c>
      <c r="AR163" s="145">
        <f>IF(H163="x", 1,0)</f>
        <v>0</v>
      </c>
      <c r="AU163" s="144" t="str">
        <f>IF(A163="","",5)</f>
        <v/>
      </c>
    </row>
    <row r="164" spans="1:47" ht="18" hidden="1" customHeight="1" thickBot="1" x14ac:dyDescent="0.35">
      <c r="A164" s="136"/>
      <c r="B164" s="141"/>
      <c r="C164" s="142"/>
      <c r="D164" s="142"/>
      <c r="E164" s="142"/>
      <c r="F164" s="143"/>
      <c r="G164" s="169"/>
      <c r="H164" s="161"/>
      <c r="I164" s="167"/>
      <c r="J164" s="138"/>
      <c r="K164" s="140"/>
      <c r="L164" s="173"/>
      <c r="M164" s="138"/>
      <c r="N164" s="140"/>
      <c r="O164" s="138"/>
      <c r="P164" s="140"/>
      <c r="Q164" s="138"/>
      <c r="R164" s="140"/>
      <c r="S164" s="165"/>
      <c r="T164" s="163"/>
      <c r="U164" s="140"/>
      <c r="V164" s="165"/>
      <c r="W164" s="163"/>
      <c r="X164" s="140"/>
      <c r="Y164" s="169"/>
      <c r="Z164" s="171"/>
      <c r="AA164" s="161"/>
      <c r="AB164" s="161"/>
      <c r="AC164" s="161"/>
      <c r="AD164" s="159"/>
      <c r="AE164" s="111"/>
      <c r="AF164" s="157"/>
      <c r="AG164" s="157"/>
      <c r="AH164" s="153"/>
      <c r="AI164" s="154"/>
      <c r="AJ164" s="154"/>
      <c r="AK164" s="154"/>
      <c r="AL164" s="155"/>
      <c r="AM164" s="149"/>
      <c r="AN164" s="149"/>
      <c r="AO164" s="147"/>
      <c r="AQ164" s="145"/>
      <c r="AR164" s="145"/>
      <c r="AU164" s="144"/>
    </row>
    <row r="165" spans="1:47" ht="18" hidden="1" customHeight="1" x14ac:dyDescent="0.3">
      <c r="A165" s="135"/>
      <c r="B165" s="150"/>
      <c r="C165" s="151"/>
      <c r="D165" s="151"/>
      <c r="E165" s="151"/>
      <c r="F165" s="152"/>
      <c r="G165" s="168"/>
      <c r="H165" s="160"/>
      <c r="I165" s="166"/>
      <c r="J165" s="137"/>
      <c r="K165" s="139"/>
      <c r="L165" s="172"/>
      <c r="M165" s="137"/>
      <c r="N165" s="139"/>
      <c r="O165" s="137"/>
      <c r="P165" s="139"/>
      <c r="Q165" s="137"/>
      <c r="R165" s="139"/>
      <c r="S165" s="164"/>
      <c r="T165" s="162"/>
      <c r="U165" s="139"/>
      <c r="V165" s="164"/>
      <c r="W165" s="162"/>
      <c r="X165" s="139"/>
      <c r="Y165" s="168"/>
      <c r="Z165" s="170"/>
      <c r="AA165" s="160"/>
      <c r="AB165" s="160"/>
      <c r="AC165" s="160"/>
      <c r="AD165" s="158"/>
      <c r="AE165" s="12"/>
      <c r="AF165" s="156"/>
      <c r="AG165" s="156"/>
      <c r="AH165" s="150"/>
      <c r="AI165" s="151"/>
      <c r="AJ165" s="151"/>
      <c r="AK165" s="151"/>
      <c r="AL165" s="152"/>
      <c r="AM165" s="148"/>
      <c r="AN165" s="148"/>
      <c r="AO165" s="146"/>
      <c r="AQ165" s="145">
        <f>IF(G165="x", 1,0)</f>
        <v>0</v>
      </c>
      <c r="AR165" s="145">
        <f>IF(H165="x", 1,0)</f>
        <v>0</v>
      </c>
      <c r="AU165" s="144" t="str">
        <f>IF(A165="","",5)</f>
        <v/>
      </c>
    </row>
    <row r="166" spans="1:47" ht="18" hidden="1" customHeight="1" thickBot="1" x14ac:dyDescent="0.35">
      <c r="A166" s="136"/>
      <c r="B166" s="141"/>
      <c r="C166" s="142"/>
      <c r="D166" s="142"/>
      <c r="E166" s="142"/>
      <c r="F166" s="143"/>
      <c r="G166" s="169"/>
      <c r="H166" s="161"/>
      <c r="I166" s="167"/>
      <c r="J166" s="138"/>
      <c r="K166" s="140"/>
      <c r="L166" s="173"/>
      <c r="M166" s="138"/>
      <c r="N166" s="140"/>
      <c r="O166" s="138"/>
      <c r="P166" s="140"/>
      <c r="Q166" s="138"/>
      <c r="R166" s="140"/>
      <c r="S166" s="165"/>
      <c r="T166" s="163"/>
      <c r="U166" s="140"/>
      <c r="V166" s="165"/>
      <c r="W166" s="163"/>
      <c r="X166" s="140"/>
      <c r="Y166" s="169"/>
      <c r="Z166" s="171"/>
      <c r="AA166" s="161"/>
      <c r="AB166" s="161"/>
      <c r="AC166" s="161"/>
      <c r="AD166" s="159"/>
      <c r="AE166" s="111"/>
      <c r="AF166" s="157"/>
      <c r="AG166" s="157"/>
      <c r="AH166" s="153"/>
      <c r="AI166" s="154"/>
      <c r="AJ166" s="154"/>
      <c r="AK166" s="154"/>
      <c r="AL166" s="155"/>
      <c r="AM166" s="149"/>
      <c r="AN166" s="149"/>
      <c r="AO166" s="147"/>
      <c r="AQ166" s="145"/>
      <c r="AR166" s="145"/>
      <c r="AU166" s="144"/>
    </row>
    <row r="167" spans="1:47" ht="18" hidden="1" customHeight="1" x14ac:dyDescent="0.3">
      <c r="A167" s="135"/>
      <c r="B167" s="150"/>
      <c r="C167" s="151"/>
      <c r="D167" s="151"/>
      <c r="E167" s="151"/>
      <c r="F167" s="152"/>
      <c r="G167" s="168"/>
      <c r="H167" s="160"/>
      <c r="I167" s="166"/>
      <c r="J167" s="137"/>
      <c r="K167" s="139"/>
      <c r="L167" s="172"/>
      <c r="M167" s="137"/>
      <c r="N167" s="139"/>
      <c r="O167" s="137"/>
      <c r="P167" s="139"/>
      <c r="Q167" s="137"/>
      <c r="R167" s="139"/>
      <c r="S167" s="164"/>
      <c r="T167" s="162"/>
      <c r="U167" s="139"/>
      <c r="V167" s="164"/>
      <c r="W167" s="162"/>
      <c r="X167" s="139"/>
      <c r="Y167" s="168"/>
      <c r="Z167" s="170"/>
      <c r="AA167" s="160"/>
      <c r="AB167" s="160"/>
      <c r="AC167" s="160"/>
      <c r="AD167" s="158"/>
      <c r="AE167" s="12"/>
      <c r="AF167" s="156"/>
      <c r="AG167" s="156"/>
      <c r="AH167" s="150"/>
      <c r="AI167" s="151"/>
      <c r="AJ167" s="151"/>
      <c r="AK167" s="151"/>
      <c r="AL167" s="152"/>
      <c r="AM167" s="148"/>
      <c r="AN167" s="148"/>
      <c r="AO167" s="146"/>
      <c r="AQ167" s="145">
        <f>IF(G167="x", 1,0)</f>
        <v>0</v>
      </c>
      <c r="AR167" s="145">
        <f>IF(H167="x", 1,0)</f>
        <v>0</v>
      </c>
      <c r="AU167" s="144" t="str">
        <f>IF(A167="","",5)</f>
        <v/>
      </c>
    </row>
    <row r="168" spans="1:47" ht="18" hidden="1" customHeight="1" thickBot="1" x14ac:dyDescent="0.35">
      <c r="A168" s="136"/>
      <c r="B168" s="141"/>
      <c r="C168" s="142"/>
      <c r="D168" s="142"/>
      <c r="E168" s="142"/>
      <c r="F168" s="143"/>
      <c r="G168" s="169"/>
      <c r="H168" s="161"/>
      <c r="I168" s="167"/>
      <c r="J168" s="138"/>
      <c r="K168" s="140"/>
      <c r="L168" s="173"/>
      <c r="M168" s="138"/>
      <c r="N168" s="140"/>
      <c r="O168" s="138"/>
      <c r="P168" s="140"/>
      <c r="Q168" s="138"/>
      <c r="R168" s="140"/>
      <c r="S168" s="165"/>
      <c r="T168" s="163"/>
      <c r="U168" s="140"/>
      <c r="V168" s="165"/>
      <c r="W168" s="163"/>
      <c r="X168" s="140"/>
      <c r="Y168" s="169"/>
      <c r="Z168" s="171"/>
      <c r="AA168" s="161"/>
      <c r="AB168" s="161"/>
      <c r="AC168" s="161"/>
      <c r="AD168" s="159"/>
      <c r="AE168" s="111"/>
      <c r="AF168" s="157"/>
      <c r="AG168" s="157"/>
      <c r="AH168" s="153"/>
      <c r="AI168" s="154"/>
      <c r="AJ168" s="154"/>
      <c r="AK168" s="154"/>
      <c r="AL168" s="155"/>
      <c r="AM168" s="149"/>
      <c r="AN168" s="149"/>
      <c r="AO168" s="147"/>
      <c r="AQ168" s="145"/>
      <c r="AR168" s="145"/>
      <c r="AU168" s="144"/>
    </row>
    <row r="169" spans="1:47" ht="18" hidden="1" customHeight="1" x14ac:dyDescent="0.3">
      <c r="A169" s="135"/>
      <c r="B169" s="150"/>
      <c r="C169" s="151"/>
      <c r="D169" s="151"/>
      <c r="E169" s="151"/>
      <c r="F169" s="152"/>
      <c r="G169" s="168"/>
      <c r="H169" s="160"/>
      <c r="I169" s="166"/>
      <c r="J169" s="137"/>
      <c r="K169" s="139"/>
      <c r="L169" s="172"/>
      <c r="M169" s="137"/>
      <c r="N169" s="139"/>
      <c r="O169" s="137"/>
      <c r="P169" s="139"/>
      <c r="Q169" s="137"/>
      <c r="R169" s="139"/>
      <c r="S169" s="164"/>
      <c r="T169" s="162"/>
      <c r="U169" s="139"/>
      <c r="V169" s="164"/>
      <c r="W169" s="162"/>
      <c r="X169" s="139"/>
      <c r="Y169" s="168"/>
      <c r="Z169" s="170"/>
      <c r="AA169" s="160"/>
      <c r="AB169" s="160"/>
      <c r="AC169" s="160"/>
      <c r="AD169" s="158"/>
      <c r="AE169" s="12"/>
      <c r="AF169" s="156"/>
      <c r="AG169" s="156"/>
      <c r="AH169" s="150"/>
      <c r="AI169" s="151"/>
      <c r="AJ169" s="151"/>
      <c r="AK169" s="151"/>
      <c r="AL169" s="152"/>
      <c r="AM169" s="148"/>
      <c r="AN169" s="148"/>
      <c r="AO169" s="146"/>
      <c r="AQ169" s="145">
        <f>IF(G169="x", 1,0)</f>
        <v>0</v>
      </c>
      <c r="AR169" s="145">
        <f>IF(H169="x", 1,0)</f>
        <v>0</v>
      </c>
      <c r="AU169" s="144" t="str">
        <f>IF(A169="","",5)</f>
        <v/>
      </c>
    </row>
    <row r="170" spans="1:47" ht="18" hidden="1" customHeight="1" thickBot="1" x14ac:dyDescent="0.35">
      <c r="A170" s="136"/>
      <c r="B170" s="141"/>
      <c r="C170" s="142"/>
      <c r="D170" s="142"/>
      <c r="E170" s="142"/>
      <c r="F170" s="143"/>
      <c r="G170" s="169"/>
      <c r="H170" s="161"/>
      <c r="I170" s="167"/>
      <c r="J170" s="138"/>
      <c r="K170" s="140"/>
      <c r="L170" s="173"/>
      <c r="M170" s="138"/>
      <c r="N170" s="140"/>
      <c r="O170" s="138"/>
      <c r="P170" s="140"/>
      <c r="Q170" s="138"/>
      <c r="R170" s="140"/>
      <c r="S170" s="165"/>
      <c r="T170" s="163"/>
      <c r="U170" s="140"/>
      <c r="V170" s="165"/>
      <c r="W170" s="163"/>
      <c r="X170" s="140"/>
      <c r="Y170" s="169"/>
      <c r="Z170" s="171"/>
      <c r="AA170" s="161"/>
      <c r="AB170" s="161"/>
      <c r="AC170" s="161"/>
      <c r="AD170" s="159"/>
      <c r="AE170" s="111"/>
      <c r="AF170" s="157"/>
      <c r="AG170" s="157"/>
      <c r="AH170" s="153"/>
      <c r="AI170" s="154"/>
      <c r="AJ170" s="154"/>
      <c r="AK170" s="154"/>
      <c r="AL170" s="155"/>
      <c r="AM170" s="149"/>
      <c r="AN170" s="149"/>
      <c r="AO170" s="147"/>
      <c r="AQ170" s="145"/>
      <c r="AR170" s="145"/>
      <c r="AU170" s="144"/>
    </row>
    <row r="171" spans="1:47" ht="18" hidden="1" customHeight="1" x14ac:dyDescent="0.3">
      <c r="A171" s="135"/>
      <c r="B171" s="150"/>
      <c r="C171" s="151"/>
      <c r="D171" s="151"/>
      <c r="E171" s="151"/>
      <c r="F171" s="152"/>
      <c r="G171" s="168"/>
      <c r="H171" s="160"/>
      <c r="I171" s="166"/>
      <c r="J171" s="137"/>
      <c r="K171" s="139"/>
      <c r="L171" s="172"/>
      <c r="M171" s="137"/>
      <c r="N171" s="139"/>
      <c r="O171" s="137"/>
      <c r="P171" s="139"/>
      <c r="Q171" s="137"/>
      <c r="R171" s="139"/>
      <c r="S171" s="164"/>
      <c r="T171" s="162"/>
      <c r="U171" s="139"/>
      <c r="V171" s="164"/>
      <c r="W171" s="162"/>
      <c r="X171" s="139"/>
      <c r="Y171" s="168"/>
      <c r="Z171" s="170"/>
      <c r="AA171" s="160"/>
      <c r="AB171" s="160"/>
      <c r="AC171" s="160"/>
      <c r="AD171" s="158"/>
      <c r="AE171" s="12"/>
      <c r="AF171" s="156"/>
      <c r="AG171" s="156"/>
      <c r="AH171" s="150"/>
      <c r="AI171" s="151"/>
      <c r="AJ171" s="151"/>
      <c r="AK171" s="151"/>
      <c r="AL171" s="152"/>
      <c r="AM171" s="148"/>
      <c r="AN171" s="148"/>
      <c r="AO171" s="146"/>
      <c r="AQ171" s="145">
        <f>IF(G171="x", 1,0)</f>
        <v>0</v>
      </c>
      <c r="AR171" s="145">
        <f>IF(H171="x", 1,0)</f>
        <v>0</v>
      </c>
      <c r="AU171" s="144" t="str">
        <f>IF(A171="","",5)</f>
        <v/>
      </c>
    </row>
    <row r="172" spans="1:47" ht="18" hidden="1" customHeight="1" thickBot="1" x14ac:dyDescent="0.35">
      <c r="A172" s="136"/>
      <c r="B172" s="141"/>
      <c r="C172" s="142"/>
      <c r="D172" s="142"/>
      <c r="E172" s="142"/>
      <c r="F172" s="143"/>
      <c r="G172" s="169"/>
      <c r="H172" s="161"/>
      <c r="I172" s="167"/>
      <c r="J172" s="138"/>
      <c r="K172" s="140"/>
      <c r="L172" s="173"/>
      <c r="M172" s="138"/>
      <c r="N172" s="140"/>
      <c r="O172" s="138"/>
      <c r="P172" s="140"/>
      <c r="Q172" s="138"/>
      <c r="R172" s="140"/>
      <c r="S172" s="165"/>
      <c r="T172" s="163"/>
      <c r="U172" s="140"/>
      <c r="V172" s="165"/>
      <c r="W172" s="163"/>
      <c r="X172" s="140"/>
      <c r="Y172" s="169"/>
      <c r="Z172" s="171"/>
      <c r="AA172" s="161"/>
      <c r="AB172" s="161"/>
      <c r="AC172" s="161"/>
      <c r="AD172" s="159"/>
      <c r="AE172" s="111"/>
      <c r="AF172" s="157"/>
      <c r="AG172" s="157"/>
      <c r="AH172" s="153"/>
      <c r="AI172" s="154"/>
      <c r="AJ172" s="154"/>
      <c r="AK172" s="154"/>
      <c r="AL172" s="155"/>
      <c r="AM172" s="149"/>
      <c r="AN172" s="149"/>
      <c r="AO172" s="147"/>
      <c r="AQ172" s="145"/>
      <c r="AR172" s="145"/>
      <c r="AU172" s="144"/>
    </row>
    <row r="173" spans="1:47" ht="18" hidden="1" customHeight="1" x14ac:dyDescent="0.3">
      <c r="A173" s="135"/>
      <c r="B173" s="150"/>
      <c r="C173" s="151"/>
      <c r="D173" s="151"/>
      <c r="E173" s="151"/>
      <c r="F173" s="152"/>
      <c r="G173" s="168"/>
      <c r="H173" s="160"/>
      <c r="I173" s="166"/>
      <c r="J173" s="137"/>
      <c r="K173" s="139"/>
      <c r="L173" s="172"/>
      <c r="M173" s="137"/>
      <c r="N173" s="139"/>
      <c r="O173" s="137"/>
      <c r="P173" s="139"/>
      <c r="Q173" s="137"/>
      <c r="R173" s="139"/>
      <c r="S173" s="164"/>
      <c r="T173" s="162"/>
      <c r="U173" s="139"/>
      <c r="V173" s="164"/>
      <c r="W173" s="162"/>
      <c r="X173" s="139"/>
      <c r="Y173" s="168"/>
      <c r="Z173" s="170"/>
      <c r="AA173" s="160"/>
      <c r="AB173" s="160"/>
      <c r="AC173" s="160"/>
      <c r="AD173" s="158"/>
      <c r="AE173" s="12"/>
      <c r="AF173" s="156"/>
      <c r="AG173" s="156"/>
      <c r="AH173" s="150"/>
      <c r="AI173" s="151"/>
      <c r="AJ173" s="151"/>
      <c r="AK173" s="151"/>
      <c r="AL173" s="152"/>
      <c r="AM173" s="148"/>
      <c r="AN173" s="148"/>
      <c r="AO173" s="146"/>
      <c r="AQ173" s="145">
        <f>IF(G173="x", 1,0)</f>
        <v>0</v>
      </c>
      <c r="AR173" s="145">
        <f>IF(H173="x", 1,0)</f>
        <v>0</v>
      </c>
      <c r="AU173" s="144" t="str">
        <f>IF(A173="","",5)</f>
        <v/>
      </c>
    </row>
    <row r="174" spans="1:47" ht="18" hidden="1" customHeight="1" thickBot="1" x14ac:dyDescent="0.35">
      <c r="A174" s="136"/>
      <c r="B174" s="141"/>
      <c r="C174" s="142"/>
      <c r="D174" s="142"/>
      <c r="E174" s="142"/>
      <c r="F174" s="143"/>
      <c r="G174" s="169"/>
      <c r="H174" s="161"/>
      <c r="I174" s="167"/>
      <c r="J174" s="138"/>
      <c r="K174" s="140"/>
      <c r="L174" s="173"/>
      <c r="M174" s="138"/>
      <c r="N174" s="140"/>
      <c r="O174" s="138"/>
      <c r="P174" s="140"/>
      <c r="Q174" s="138"/>
      <c r="R174" s="140"/>
      <c r="S174" s="165"/>
      <c r="T174" s="163"/>
      <c r="U174" s="140"/>
      <c r="V174" s="165"/>
      <c r="W174" s="163"/>
      <c r="X174" s="140"/>
      <c r="Y174" s="169"/>
      <c r="Z174" s="171"/>
      <c r="AA174" s="161"/>
      <c r="AB174" s="161"/>
      <c r="AC174" s="161"/>
      <c r="AD174" s="159"/>
      <c r="AE174" s="111"/>
      <c r="AF174" s="157"/>
      <c r="AG174" s="157"/>
      <c r="AH174" s="153"/>
      <c r="AI174" s="154"/>
      <c r="AJ174" s="154"/>
      <c r="AK174" s="154"/>
      <c r="AL174" s="155"/>
      <c r="AM174" s="149"/>
      <c r="AN174" s="149"/>
      <c r="AO174" s="147"/>
      <c r="AQ174" s="145"/>
      <c r="AR174" s="145"/>
      <c r="AU174" s="144"/>
    </row>
    <row r="175" spans="1:47" ht="18" hidden="1" customHeight="1" x14ac:dyDescent="0.3">
      <c r="A175" s="135"/>
      <c r="B175" s="150"/>
      <c r="C175" s="151"/>
      <c r="D175" s="151"/>
      <c r="E175" s="151"/>
      <c r="F175" s="152"/>
      <c r="G175" s="168"/>
      <c r="H175" s="160"/>
      <c r="I175" s="166"/>
      <c r="J175" s="137"/>
      <c r="K175" s="139"/>
      <c r="L175" s="172"/>
      <c r="M175" s="137"/>
      <c r="N175" s="139"/>
      <c r="O175" s="137"/>
      <c r="P175" s="139"/>
      <c r="Q175" s="137"/>
      <c r="R175" s="139"/>
      <c r="S175" s="176"/>
      <c r="T175" s="162"/>
      <c r="U175" s="139"/>
      <c r="V175" s="164"/>
      <c r="W175" s="162"/>
      <c r="X175" s="139"/>
      <c r="Y175" s="168"/>
      <c r="Z175" s="170"/>
      <c r="AA175" s="160"/>
      <c r="AB175" s="160"/>
      <c r="AC175" s="160"/>
      <c r="AD175" s="158"/>
      <c r="AE175" s="12"/>
      <c r="AF175" s="156"/>
      <c r="AG175" s="156"/>
      <c r="AH175" s="150"/>
      <c r="AI175" s="151"/>
      <c r="AJ175" s="151"/>
      <c r="AK175" s="151"/>
      <c r="AL175" s="152"/>
      <c r="AM175" s="148"/>
      <c r="AN175" s="148"/>
      <c r="AO175" s="146"/>
      <c r="AQ175" s="145">
        <f>IF(G175="x", 1,0)</f>
        <v>0</v>
      </c>
      <c r="AR175" s="145">
        <f>IF(H175="x", 1,0)</f>
        <v>0</v>
      </c>
      <c r="AU175" s="144" t="str">
        <f>IF(A175="","",5)</f>
        <v/>
      </c>
    </row>
    <row r="176" spans="1:47" ht="18" hidden="1" customHeight="1" thickBot="1" x14ac:dyDescent="0.35">
      <c r="A176" s="136"/>
      <c r="B176" s="141"/>
      <c r="C176" s="142"/>
      <c r="D176" s="142"/>
      <c r="E176" s="142"/>
      <c r="F176" s="143"/>
      <c r="G176" s="169"/>
      <c r="H176" s="161"/>
      <c r="I176" s="167"/>
      <c r="J176" s="138"/>
      <c r="K176" s="140"/>
      <c r="L176" s="173"/>
      <c r="M176" s="138"/>
      <c r="N176" s="140"/>
      <c r="O176" s="138"/>
      <c r="P176" s="140"/>
      <c r="Q176" s="138"/>
      <c r="R176" s="140"/>
      <c r="S176" s="177"/>
      <c r="T176" s="163"/>
      <c r="U176" s="140"/>
      <c r="V176" s="165"/>
      <c r="W176" s="163"/>
      <c r="X176" s="140"/>
      <c r="Y176" s="169"/>
      <c r="Z176" s="171"/>
      <c r="AA176" s="161"/>
      <c r="AB176" s="161"/>
      <c r="AC176" s="161"/>
      <c r="AD176" s="159"/>
      <c r="AE176" s="111"/>
      <c r="AF176" s="157"/>
      <c r="AG176" s="157"/>
      <c r="AH176" s="153"/>
      <c r="AI176" s="154"/>
      <c r="AJ176" s="154"/>
      <c r="AK176" s="154"/>
      <c r="AL176" s="155"/>
      <c r="AM176" s="149"/>
      <c r="AN176" s="149"/>
      <c r="AO176" s="147"/>
      <c r="AQ176" s="145"/>
      <c r="AR176" s="145"/>
      <c r="AU176" s="144"/>
    </row>
    <row r="177" spans="1:47" ht="18" hidden="1" customHeight="1" x14ac:dyDescent="0.3">
      <c r="A177" s="135"/>
      <c r="B177" s="150"/>
      <c r="C177" s="151"/>
      <c r="D177" s="151"/>
      <c r="E177" s="151"/>
      <c r="F177" s="152"/>
      <c r="G177" s="168"/>
      <c r="H177" s="160"/>
      <c r="I177" s="166"/>
      <c r="J177" s="137"/>
      <c r="K177" s="139"/>
      <c r="L177" s="172"/>
      <c r="M177" s="137"/>
      <c r="N177" s="139"/>
      <c r="O177" s="137"/>
      <c r="P177" s="139"/>
      <c r="Q177" s="137"/>
      <c r="R177" s="139"/>
      <c r="S177" s="164"/>
      <c r="T177" s="162"/>
      <c r="U177" s="139"/>
      <c r="V177" s="164"/>
      <c r="W177" s="162"/>
      <c r="X177" s="139"/>
      <c r="Y177" s="168"/>
      <c r="Z177" s="170"/>
      <c r="AA177" s="160"/>
      <c r="AB177" s="160"/>
      <c r="AC177" s="160"/>
      <c r="AD177" s="158"/>
      <c r="AE177" s="12"/>
      <c r="AF177" s="156"/>
      <c r="AG177" s="156"/>
      <c r="AH177" s="369"/>
      <c r="AI177" s="370"/>
      <c r="AJ177" s="370"/>
      <c r="AK177" s="370"/>
      <c r="AL177" s="371"/>
      <c r="AM177" s="148"/>
      <c r="AN177" s="148"/>
      <c r="AO177" s="146"/>
      <c r="AQ177" s="145">
        <f>IF(G177="x", 1,0)</f>
        <v>0</v>
      </c>
      <c r="AR177" s="145">
        <f>IF(H177="x", 1,0)</f>
        <v>0</v>
      </c>
      <c r="AU177" s="144" t="str">
        <f>IF(A177="","",5)</f>
        <v/>
      </c>
    </row>
    <row r="178" spans="1:47" ht="18" hidden="1" customHeight="1" thickBot="1" x14ac:dyDescent="0.35">
      <c r="A178" s="136"/>
      <c r="B178" s="141"/>
      <c r="C178" s="142"/>
      <c r="D178" s="142"/>
      <c r="E178" s="142"/>
      <c r="F178" s="143"/>
      <c r="G178" s="169"/>
      <c r="H178" s="161"/>
      <c r="I178" s="167"/>
      <c r="J178" s="138"/>
      <c r="K178" s="140"/>
      <c r="L178" s="173"/>
      <c r="M178" s="138"/>
      <c r="N178" s="140"/>
      <c r="O178" s="138"/>
      <c r="P178" s="140"/>
      <c r="Q178" s="138"/>
      <c r="R178" s="140"/>
      <c r="S178" s="165"/>
      <c r="T178" s="163"/>
      <c r="U178" s="140"/>
      <c r="V178" s="165"/>
      <c r="W178" s="163"/>
      <c r="X178" s="140"/>
      <c r="Y178" s="169"/>
      <c r="Z178" s="171"/>
      <c r="AA178" s="161"/>
      <c r="AB178" s="161"/>
      <c r="AC178" s="161"/>
      <c r="AD178" s="159"/>
      <c r="AE178" s="111"/>
      <c r="AF178" s="157"/>
      <c r="AG178" s="157"/>
      <c r="AH178" s="372"/>
      <c r="AI178" s="373"/>
      <c r="AJ178" s="373"/>
      <c r="AK178" s="373"/>
      <c r="AL178" s="374"/>
      <c r="AM178" s="149"/>
      <c r="AN178" s="149"/>
      <c r="AO178" s="147"/>
      <c r="AQ178" s="145"/>
      <c r="AR178" s="145"/>
      <c r="AU178" s="144"/>
    </row>
    <row r="179" spans="1:47" ht="18" hidden="1" customHeight="1" x14ac:dyDescent="0.3">
      <c r="A179" s="135"/>
      <c r="B179" s="150"/>
      <c r="C179" s="151"/>
      <c r="D179" s="151"/>
      <c r="E179" s="151"/>
      <c r="F179" s="152"/>
      <c r="G179" s="168"/>
      <c r="H179" s="160"/>
      <c r="I179" s="166"/>
      <c r="J179" s="137"/>
      <c r="K179" s="139"/>
      <c r="L179" s="172"/>
      <c r="M179" s="137"/>
      <c r="N179" s="139"/>
      <c r="O179" s="137"/>
      <c r="P179" s="139"/>
      <c r="Q179" s="137"/>
      <c r="R179" s="139"/>
      <c r="S179" s="164"/>
      <c r="T179" s="162"/>
      <c r="U179" s="139"/>
      <c r="V179" s="164"/>
      <c r="W179" s="162"/>
      <c r="X179" s="139"/>
      <c r="Y179" s="168"/>
      <c r="Z179" s="170"/>
      <c r="AA179" s="160"/>
      <c r="AB179" s="160"/>
      <c r="AC179" s="160"/>
      <c r="AD179" s="158"/>
      <c r="AE179" s="12"/>
      <c r="AF179" s="156"/>
      <c r="AG179" s="156"/>
      <c r="AH179" s="150"/>
      <c r="AI179" s="151"/>
      <c r="AJ179" s="151"/>
      <c r="AK179" s="151"/>
      <c r="AL179" s="152"/>
      <c r="AM179" s="148"/>
      <c r="AN179" s="148"/>
      <c r="AO179" s="146"/>
      <c r="AQ179" s="145">
        <f>IF(G179="x", 1,0)</f>
        <v>0</v>
      </c>
      <c r="AR179" s="145">
        <f>IF(H179="x", 1,0)</f>
        <v>0</v>
      </c>
      <c r="AU179" s="144" t="str">
        <f>IF(A179="","",5)</f>
        <v/>
      </c>
    </row>
    <row r="180" spans="1:47" ht="18" hidden="1" customHeight="1" thickBot="1" x14ac:dyDescent="0.35">
      <c r="A180" s="136"/>
      <c r="B180" s="141"/>
      <c r="C180" s="142"/>
      <c r="D180" s="142"/>
      <c r="E180" s="142"/>
      <c r="F180" s="143"/>
      <c r="G180" s="169"/>
      <c r="H180" s="161"/>
      <c r="I180" s="167"/>
      <c r="J180" s="138"/>
      <c r="K180" s="140"/>
      <c r="L180" s="173"/>
      <c r="M180" s="138"/>
      <c r="N180" s="140"/>
      <c r="O180" s="138"/>
      <c r="P180" s="140"/>
      <c r="Q180" s="138"/>
      <c r="R180" s="140"/>
      <c r="S180" s="165"/>
      <c r="T180" s="163"/>
      <c r="U180" s="140"/>
      <c r="V180" s="165"/>
      <c r="W180" s="163"/>
      <c r="X180" s="140"/>
      <c r="Y180" s="169"/>
      <c r="Z180" s="171"/>
      <c r="AA180" s="161"/>
      <c r="AB180" s="161"/>
      <c r="AC180" s="161"/>
      <c r="AD180" s="159"/>
      <c r="AE180" s="111"/>
      <c r="AF180" s="157"/>
      <c r="AG180" s="157"/>
      <c r="AH180" s="153"/>
      <c r="AI180" s="154"/>
      <c r="AJ180" s="154"/>
      <c r="AK180" s="154"/>
      <c r="AL180" s="155"/>
      <c r="AM180" s="149"/>
      <c r="AN180" s="149"/>
      <c r="AO180" s="147"/>
      <c r="AQ180" s="145"/>
      <c r="AR180" s="145"/>
      <c r="AU180" s="144"/>
    </row>
    <row r="181" spans="1:47" ht="18" hidden="1" customHeight="1" x14ac:dyDescent="0.3">
      <c r="A181" s="135"/>
      <c r="B181" s="150"/>
      <c r="C181" s="151"/>
      <c r="D181" s="151"/>
      <c r="E181" s="151"/>
      <c r="F181" s="152"/>
      <c r="G181" s="168"/>
      <c r="H181" s="160"/>
      <c r="I181" s="166"/>
      <c r="J181" s="137"/>
      <c r="K181" s="139"/>
      <c r="L181" s="172"/>
      <c r="M181" s="137"/>
      <c r="N181" s="139"/>
      <c r="O181" s="137"/>
      <c r="P181" s="139"/>
      <c r="Q181" s="137"/>
      <c r="R181" s="139"/>
      <c r="S181" s="164"/>
      <c r="T181" s="162"/>
      <c r="U181" s="139"/>
      <c r="V181" s="164"/>
      <c r="W181" s="162"/>
      <c r="X181" s="139"/>
      <c r="Y181" s="168"/>
      <c r="Z181" s="170"/>
      <c r="AA181" s="160"/>
      <c r="AB181" s="160"/>
      <c r="AC181" s="160"/>
      <c r="AD181" s="158"/>
      <c r="AE181" s="12"/>
      <c r="AF181" s="156"/>
      <c r="AG181" s="156"/>
      <c r="AH181" s="150"/>
      <c r="AI181" s="151"/>
      <c r="AJ181" s="151"/>
      <c r="AK181" s="151"/>
      <c r="AL181" s="152"/>
      <c r="AM181" s="148"/>
      <c r="AN181" s="148"/>
      <c r="AO181" s="146"/>
      <c r="AQ181" s="145">
        <f>IF(G181="x", 1,0)</f>
        <v>0</v>
      </c>
      <c r="AR181" s="145">
        <f>IF(H181="x", 1,0)</f>
        <v>0</v>
      </c>
      <c r="AU181" s="144" t="str">
        <f>IF(A181="","",5)</f>
        <v/>
      </c>
    </row>
    <row r="182" spans="1:47" ht="18" hidden="1" customHeight="1" thickBot="1" x14ac:dyDescent="0.35">
      <c r="A182" s="136"/>
      <c r="B182" s="141"/>
      <c r="C182" s="142"/>
      <c r="D182" s="142"/>
      <c r="E182" s="142"/>
      <c r="F182" s="143"/>
      <c r="G182" s="169"/>
      <c r="H182" s="161"/>
      <c r="I182" s="167"/>
      <c r="J182" s="138"/>
      <c r="K182" s="140"/>
      <c r="L182" s="173"/>
      <c r="M182" s="138"/>
      <c r="N182" s="140"/>
      <c r="O182" s="138"/>
      <c r="P182" s="140"/>
      <c r="Q182" s="138"/>
      <c r="R182" s="140"/>
      <c r="S182" s="165"/>
      <c r="T182" s="163"/>
      <c r="U182" s="140"/>
      <c r="V182" s="165"/>
      <c r="W182" s="163"/>
      <c r="X182" s="140"/>
      <c r="Y182" s="169"/>
      <c r="Z182" s="171"/>
      <c r="AA182" s="161"/>
      <c r="AB182" s="161"/>
      <c r="AC182" s="161"/>
      <c r="AD182" s="159"/>
      <c r="AE182" s="111"/>
      <c r="AF182" s="157"/>
      <c r="AG182" s="157"/>
      <c r="AH182" s="153"/>
      <c r="AI182" s="154"/>
      <c r="AJ182" s="154"/>
      <c r="AK182" s="154"/>
      <c r="AL182" s="155"/>
      <c r="AM182" s="149"/>
      <c r="AN182" s="149"/>
      <c r="AO182" s="147"/>
      <c r="AQ182" s="145"/>
      <c r="AR182" s="145"/>
      <c r="AU182" s="144"/>
    </row>
    <row r="183" spans="1:47" ht="18" hidden="1" customHeight="1" x14ac:dyDescent="0.3">
      <c r="A183" s="135"/>
      <c r="B183" s="150"/>
      <c r="C183" s="151"/>
      <c r="D183" s="151"/>
      <c r="E183" s="151"/>
      <c r="F183" s="152"/>
      <c r="G183" s="168"/>
      <c r="H183" s="160"/>
      <c r="I183" s="166"/>
      <c r="J183" s="137"/>
      <c r="K183" s="139"/>
      <c r="L183" s="172"/>
      <c r="M183" s="137"/>
      <c r="N183" s="139"/>
      <c r="O183" s="137"/>
      <c r="P183" s="139"/>
      <c r="Q183" s="137"/>
      <c r="R183" s="139"/>
      <c r="S183" s="164"/>
      <c r="T183" s="162"/>
      <c r="U183" s="139"/>
      <c r="V183" s="164"/>
      <c r="W183" s="162"/>
      <c r="X183" s="139"/>
      <c r="Y183" s="168"/>
      <c r="Z183" s="170"/>
      <c r="AA183" s="160"/>
      <c r="AB183" s="160"/>
      <c r="AC183" s="160"/>
      <c r="AD183" s="158"/>
      <c r="AE183" s="12"/>
      <c r="AF183" s="156"/>
      <c r="AG183" s="156"/>
      <c r="AH183" s="150"/>
      <c r="AI183" s="151"/>
      <c r="AJ183" s="151"/>
      <c r="AK183" s="151"/>
      <c r="AL183" s="152"/>
      <c r="AM183" s="148"/>
      <c r="AN183" s="148"/>
      <c r="AO183" s="146"/>
      <c r="AQ183" s="145">
        <f>IF(G183="x", 1,0)</f>
        <v>0</v>
      </c>
      <c r="AR183" s="145">
        <f>IF(H183="x", 1,0)</f>
        <v>0</v>
      </c>
      <c r="AU183" s="144" t="str">
        <f>IF(A183="","",5)</f>
        <v/>
      </c>
    </row>
    <row r="184" spans="1:47" ht="18" hidden="1" customHeight="1" thickBot="1" x14ac:dyDescent="0.35">
      <c r="A184" s="136"/>
      <c r="B184" s="141"/>
      <c r="C184" s="142"/>
      <c r="D184" s="142"/>
      <c r="E184" s="142"/>
      <c r="F184" s="143"/>
      <c r="G184" s="169"/>
      <c r="H184" s="161"/>
      <c r="I184" s="167"/>
      <c r="J184" s="138"/>
      <c r="K184" s="140"/>
      <c r="L184" s="173"/>
      <c r="M184" s="138"/>
      <c r="N184" s="140"/>
      <c r="O184" s="138"/>
      <c r="P184" s="140"/>
      <c r="Q184" s="138"/>
      <c r="R184" s="140"/>
      <c r="S184" s="165"/>
      <c r="T184" s="163"/>
      <c r="U184" s="140"/>
      <c r="V184" s="165"/>
      <c r="W184" s="163"/>
      <c r="X184" s="140"/>
      <c r="Y184" s="169"/>
      <c r="Z184" s="171"/>
      <c r="AA184" s="161"/>
      <c r="AB184" s="161"/>
      <c r="AC184" s="161"/>
      <c r="AD184" s="159"/>
      <c r="AE184" s="111"/>
      <c r="AF184" s="157"/>
      <c r="AG184" s="157"/>
      <c r="AH184" s="153"/>
      <c r="AI184" s="154"/>
      <c r="AJ184" s="154"/>
      <c r="AK184" s="154"/>
      <c r="AL184" s="155"/>
      <c r="AM184" s="149"/>
      <c r="AN184" s="149"/>
      <c r="AO184" s="147"/>
      <c r="AQ184" s="145"/>
      <c r="AR184" s="145"/>
      <c r="AU184" s="144"/>
    </row>
    <row r="185" spans="1:47" ht="18" hidden="1" customHeight="1" x14ac:dyDescent="0.3">
      <c r="A185" s="135"/>
      <c r="B185" s="150"/>
      <c r="C185" s="151"/>
      <c r="D185" s="151"/>
      <c r="E185" s="151"/>
      <c r="F185" s="152"/>
      <c r="G185" s="168"/>
      <c r="H185" s="160"/>
      <c r="I185" s="166"/>
      <c r="J185" s="137"/>
      <c r="K185" s="139"/>
      <c r="L185" s="172"/>
      <c r="M185" s="137"/>
      <c r="N185" s="139"/>
      <c r="O185" s="137"/>
      <c r="P185" s="139"/>
      <c r="Q185" s="137"/>
      <c r="R185" s="139"/>
      <c r="S185" s="164"/>
      <c r="T185" s="162"/>
      <c r="U185" s="139"/>
      <c r="V185" s="164"/>
      <c r="W185" s="162"/>
      <c r="X185" s="139"/>
      <c r="Y185" s="168"/>
      <c r="Z185" s="170"/>
      <c r="AA185" s="160"/>
      <c r="AB185" s="160"/>
      <c r="AC185" s="160"/>
      <c r="AD185" s="158"/>
      <c r="AE185" s="12"/>
      <c r="AF185" s="156"/>
      <c r="AG185" s="156"/>
      <c r="AH185" s="150"/>
      <c r="AI185" s="151"/>
      <c r="AJ185" s="151"/>
      <c r="AK185" s="151"/>
      <c r="AL185" s="152"/>
      <c r="AM185" s="148"/>
      <c r="AN185" s="148"/>
      <c r="AO185" s="146"/>
      <c r="AQ185" s="145">
        <f>IF(G185="x", 1,0)</f>
        <v>0</v>
      </c>
      <c r="AR185" s="145">
        <f>IF(H185="x", 1,0)</f>
        <v>0</v>
      </c>
      <c r="AU185" s="144" t="str">
        <f>IF(A185="","",5)</f>
        <v/>
      </c>
    </row>
    <row r="186" spans="1:47" ht="18" hidden="1" customHeight="1" thickBot="1" x14ac:dyDescent="0.35">
      <c r="A186" s="136"/>
      <c r="B186" s="141"/>
      <c r="C186" s="142"/>
      <c r="D186" s="142"/>
      <c r="E186" s="142"/>
      <c r="F186" s="143"/>
      <c r="G186" s="169"/>
      <c r="H186" s="161"/>
      <c r="I186" s="167"/>
      <c r="J186" s="138"/>
      <c r="K186" s="140"/>
      <c r="L186" s="173"/>
      <c r="M186" s="138"/>
      <c r="N186" s="140"/>
      <c r="O186" s="138"/>
      <c r="P186" s="140"/>
      <c r="Q186" s="138"/>
      <c r="R186" s="140"/>
      <c r="S186" s="165"/>
      <c r="T186" s="163"/>
      <c r="U186" s="140"/>
      <c r="V186" s="165"/>
      <c r="W186" s="163"/>
      <c r="X186" s="140"/>
      <c r="Y186" s="169"/>
      <c r="Z186" s="171"/>
      <c r="AA186" s="161"/>
      <c r="AB186" s="161"/>
      <c r="AC186" s="161"/>
      <c r="AD186" s="159"/>
      <c r="AE186" s="111"/>
      <c r="AF186" s="157"/>
      <c r="AG186" s="157"/>
      <c r="AH186" s="153"/>
      <c r="AI186" s="154"/>
      <c r="AJ186" s="154"/>
      <c r="AK186" s="154"/>
      <c r="AL186" s="155"/>
      <c r="AM186" s="149"/>
      <c r="AN186" s="149"/>
      <c r="AO186" s="147"/>
      <c r="AQ186" s="145"/>
      <c r="AR186" s="145"/>
      <c r="AU186" s="144"/>
    </row>
    <row r="187" spans="1:47" ht="18" hidden="1" customHeight="1" x14ac:dyDescent="0.3">
      <c r="A187" s="135"/>
      <c r="B187" s="150"/>
      <c r="C187" s="151"/>
      <c r="D187" s="151"/>
      <c r="E187" s="151"/>
      <c r="F187" s="152"/>
      <c r="G187" s="168"/>
      <c r="H187" s="160"/>
      <c r="I187" s="166"/>
      <c r="J187" s="137"/>
      <c r="K187" s="139"/>
      <c r="L187" s="172"/>
      <c r="M187" s="137"/>
      <c r="N187" s="139"/>
      <c r="O187" s="137"/>
      <c r="P187" s="139"/>
      <c r="Q187" s="137"/>
      <c r="R187" s="139"/>
      <c r="S187" s="164"/>
      <c r="T187" s="162"/>
      <c r="U187" s="139"/>
      <c r="V187" s="164"/>
      <c r="W187" s="162"/>
      <c r="X187" s="139"/>
      <c r="Y187" s="168"/>
      <c r="Z187" s="170"/>
      <c r="AA187" s="160"/>
      <c r="AB187" s="160"/>
      <c r="AC187" s="160"/>
      <c r="AD187" s="158"/>
      <c r="AE187" s="12"/>
      <c r="AF187" s="156"/>
      <c r="AG187" s="156"/>
      <c r="AH187" s="150"/>
      <c r="AI187" s="151"/>
      <c r="AJ187" s="151"/>
      <c r="AK187" s="151"/>
      <c r="AL187" s="152"/>
      <c r="AM187" s="148"/>
      <c r="AN187" s="148"/>
      <c r="AO187" s="146"/>
      <c r="AQ187" s="145">
        <f>IF(G187="x", 1,0)</f>
        <v>0</v>
      </c>
      <c r="AR187" s="145">
        <f>IF(H187="x", 1,0)</f>
        <v>0</v>
      </c>
      <c r="AU187" s="144" t="str">
        <f>IF(A187="","",5)</f>
        <v/>
      </c>
    </row>
    <row r="188" spans="1:47" ht="18" hidden="1" customHeight="1" thickBot="1" x14ac:dyDescent="0.35">
      <c r="A188" s="136"/>
      <c r="B188" s="141"/>
      <c r="C188" s="142"/>
      <c r="D188" s="142"/>
      <c r="E188" s="142"/>
      <c r="F188" s="143"/>
      <c r="G188" s="169"/>
      <c r="H188" s="161"/>
      <c r="I188" s="167"/>
      <c r="J188" s="138"/>
      <c r="K188" s="140"/>
      <c r="L188" s="173"/>
      <c r="M188" s="138"/>
      <c r="N188" s="140"/>
      <c r="O188" s="138"/>
      <c r="P188" s="140"/>
      <c r="Q188" s="138"/>
      <c r="R188" s="140"/>
      <c r="S188" s="165"/>
      <c r="T188" s="163"/>
      <c r="U188" s="140"/>
      <c r="V188" s="165"/>
      <c r="W188" s="163"/>
      <c r="X188" s="140"/>
      <c r="Y188" s="169"/>
      <c r="Z188" s="171"/>
      <c r="AA188" s="161"/>
      <c r="AB188" s="161"/>
      <c r="AC188" s="161"/>
      <c r="AD188" s="159"/>
      <c r="AE188" s="111"/>
      <c r="AF188" s="157"/>
      <c r="AG188" s="157"/>
      <c r="AH188" s="153"/>
      <c r="AI188" s="154"/>
      <c r="AJ188" s="154"/>
      <c r="AK188" s="154"/>
      <c r="AL188" s="155"/>
      <c r="AM188" s="149"/>
      <c r="AN188" s="149"/>
      <c r="AO188" s="147"/>
      <c r="AQ188" s="145"/>
      <c r="AR188" s="145"/>
      <c r="AU188" s="144"/>
    </row>
    <row r="189" spans="1:47" ht="18" hidden="1" customHeight="1" x14ac:dyDescent="0.3">
      <c r="A189" s="135"/>
      <c r="B189" s="150"/>
      <c r="C189" s="195"/>
      <c r="D189" s="195"/>
      <c r="E189" s="195"/>
      <c r="F189" s="196"/>
      <c r="G189" s="168"/>
      <c r="H189" s="160"/>
      <c r="I189" s="184"/>
      <c r="J189" s="137"/>
      <c r="K189" s="139"/>
      <c r="L189" s="197"/>
      <c r="M189" s="137"/>
      <c r="N189" s="139"/>
      <c r="O189" s="137"/>
      <c r="P189" s="199"/>
      <c r="Q189" s="137"/>
      <c r="R189" s="199"/>
      <c r="S189" s="185"/>
      <c r="T189" s="201"/>
      <c r="U189" s="205"/>
      <c r="V189" s="185"/>
      <c r="W189" s="201"/>
      <c r="X189" s="205"/>
      <c r="Y189" s="207"/>
      <c r="Z189" s="208"/>
      <c r="AA189" s="210"/>
      <c r="AB189" s="210"/>
      <c r="AC189" s="210"/>
      <c r="AD189" s="203"/>
      <c r="AE189" s="12"/>
      <c r="AF189" s="156"/>
      <c r="AG189" s="156"/>
      <c r="AH189" s="150"/>
      <c r="AI189" s="151"/>
      <c r="AJ189" s="151"/>
      <c r="AK189" s="151"/>
      <c r="AL189" s="152"/>
      <c r="AM189" s="148"/>
      <c r="AN189" s="148"/>
      <c r="AO189" s="146"/>
      <c r="AQ189" s="145">
        <f>IF(G189="x", 1,0)</f>
        <v>0</v>
      </c>
      <c r="AR189" s="145">
        <f>IF(H189="x", 1,0)</f>
        <v>0</v>
      </c>
      <c r="AU189" s="144" t="str">
        <f>IF(A189="","",5)</f>
        <v/>
      </c>
    </row>
    <row r="190" spans="1:47" ht="18" hidden="1" customHeight="1" thickBot="1" x14ac:dyDescent="0.35">
      <c r="A190" s="194"/>
      <c r="B190" s="141"/>
      <c r="C190" s="142"/>
      <c r="D190" s="142"/>
      <c r="E190" s="142"/>
      <c r="F190" s="143"/>
      <c r="G190" s="169"/>
      <c r="H190" s="161"/>
      <c r="I190" s="161"/>
      <c r="J190" s="138"/>
      <c r="K190" s="140"/>
      <c r="L190" s="198"/>
      <c r="M190" s="138"/>
      <c r="N190" s="140"/>
      <c r="O190" s="138"/>
      <c r="P190" s="200"/>
      <c r="Q190" s="138"/>
      <c r="R190" s="200"/>
      <c r="S190" s="186"/>
      <c r="T190" s="202"/>
      <c r="U190" s="206"/>
      <c r="V190" s="186"/>
      <c r="W190" s="202"/>
      <c r="X190" s="206"/>
      <c r="Y190" s="186"/>
      <c r="Z190" s="209"/>
      <c r="AA190" s="209"/>
      <c r="AB190" s="209"/>
      <c r="AC190" s="209"/>
      <c r="AD190" s="204"/>
      <c r="AE190" s="111"/>
      <c r="AF190" s="157"/>
      <c r="AG190" s="157"/>
      <c r="AH190" s="153"/>
      <c r="AI190" s="154"/>
      <c r="AJ190" s="154"/>
      <c r="AK190" s="154"/>
      <c r="AL190" s="155"/>
      <c r="AM190" s="149"/>
      <c r="AN190" s="149"/>
      <c r="AO190" s="147"/>
      <c r="AQ190" s="145"/>
      <c r="AR190" s="145"/>
      <c r="AU190" s="144"/>
    </row>
    <row r="191" spans="1:47" ht="18" hidden="1" customHeight="1" x14ac:dyDescent="0.3">
      <c r="A191" s="135"/>
      <c r="B191" s="150"/>
      <c r="C191" s="195"/>
      <c r="D191" s="195"/>
      <c r="E191" s="195"/>
      <c r="F191" s="196"/>
      <c r="G191" s="168"/>
      <c r="H191" s="160"/>
      <c r="I191" s="184"/>
      <c r="J191" s="137"/>
      <c r="K191" s="139"/>
      <c r="L191" s="197"/>
      <c r="M191" s="137"/>
      <c r="N191" s="139"/>
      <c r="O191" s="137"/>
      <c r="P191" s="199"/>
      <c r="Q191" s="137"/>
      <c r="R191" s="199"/>
      <c r="S191" s="185"/>
      <c r="T191" s="201"/>
      <c r="U191" s="205"/>
      <c r="V191" s="185"/>
      <c r="W191" s="201"/>
      <c r="X191" s="205"/>
      <c r="Y191" s="207"/>
      <c r="Z191" s="208"/>
      <c r="AA191" s="210"/>
      <c r="AB191" s="210"/>
      <c r="AC191" s="210"/>
      <c r="AD191" s="203"/>
      <c r="AE191" s="12"/>
      <c r="AF191" s="156"/>
      <c r="AG191" s="156"/>
      <c r="AH191" s="150"/>
      <c r="AI191" s="151"/>
      <c r="AJ191" s="151"/>
      <c r="AK191" s="151"/>
      <c r="AL191" s="152"/>
      <c r="AM191" s="148"/>
      <c r="AN191" s="148"/>
      <c r="AO191" s="146"/>
      <c r="AQ191" s="145">
        <f>IF(G191="x", 1,0)</f>
        <v>0</v>
      </c>
      <c r="AR191" s="145">
        <f>IF(H191="x", 1,0)</f>
        <v>0</v>
      </c>
      <c r="AU191" s="144" t="str">
        <f>IF(A191="","",5)</f>
        <v/>
      </c>
    </row>
    <row r="192" spans="1:47" ht="18" hidden="1" customHeight="1" thickBot="1" x14ac:dyDescent="0.35">
      <c r="A192" s="194"/>
      <c r="B192" s="141"/>
      <c r="C192" s="142"/>
      <c r="D192" s="142"/>
      <c r="E192" s="142"/>
      <c r="F192" s="143"/>
      <c r="G192" s="169"/>
      <c r="H192" s="161"/>
      <c r="I192" s="161"/>
      <c r="J192" s="138"/>
      <c r="K192" s="140"/>
      <c r="L192" s="198"/>
      <c r="M192" s="138"/>
      <c r="N192" s="140"/>
      <c r="O192" s="138"/>
      <c r="P192" s="200"/>
      <c r="Q192" s="138"/>
      <c r="R192" s="200"/>
      <c r="S192" s="186"/>
      <c r="T192" s="202"/>
      <c r="U192" s="206"/>
      <c r="V192" s="186"/>
      <c r="W192" s="202"/>
      <c r="X192" s="206"/>
      <c r="Y192" s="186"/>
      <c r="Z192" s="209"/>
      <c r="AA192" s="209"/>
      <c r="AB192" s="209"/>
      <c r="AC192" s="209"/>
      <c r="AD192" s="204"/>
      <c r="AE192" s="111"/>
      <c r="AF192" s="157"/>
      <c r="AG192" s="157"/>
      <c r="AH192" s="153"/>
      <c r="AI192" s="154"/>
      <c r="AJ192" s="154"/>
      <c r="AK192" s="154"/>
      <c r="AL192" s="155"/>
      <c r="AM192" s="149"/>
      <c r="AN192" s="149"/>
      <c r="AO192" s="147"/>
      <c r="AQ192" s="145"/>
      <c r="AR192" s="145"/>
      <c r="AU192" s="144"/>
    </row>
    <row r="193" spans="1:47" ht="18" hidden="1" customHeight="1" x14ac:dyDescent="0.3">
      <c r="A193" s="135"/>
      <c r="B193" s="150"/>
      <c r="C193" s="195"/>
      <c r="D193" s="195"/>
      <c r="E193" s="195"/>
      <c r="F193" s="196"/>
      <c r="G193" s="168"/>
      <c r="H193" s="160"/>
      <c r="I193" s="184"/>
      <c r="J193" s="137"/>
      <c r="K193" s="139"/>
      <c r="L193" s="197"/>
      <c r="M193" s="137"/>
      <c r="N193" s="139"/>
      <c r="O193" s="137"/>
      <c r="P193" s="199"/>
      <c r="Q193" s="137"/>
      <c r="R193" s="199"/>
      <c r="S193" s="185"/>
      <c r="T193" s="201"/>
      <c r="U193" s="205"/>
      <c r="V193" s="185"/>
      <c r="W193" s="201"/>
      <c r="X193" s="205"/>
      <c r="Y193" s="207"/>
      <c r="Z193" s="208"/>
      <c r="AA193" s="210"/>
      <c r="AB193" s="210"/>
      <c r="AC193" s="210"/>
      <c r="AD193" s="203"/>
      <c r="AE193" s="12"/>
      <c r="AF193" s="156"/>
      <c r="AG193" s="156"/>
      <c r="AH193" s="150"/>
      <c r="AI193" s="151"/>
      <c r="AJ193" s="151"/>
      <c r="AK193" s="151"/>
      <c r="AL193" s="152"/>
      <c r="AM193" s="148"/>
      <c r="AN193" s="148"/>
      <c r="AO193" s="146"/>
      <c r="AQ193" s="145">
        <f>IF(G193="x", 1,0)</f>
        <v>0</v>
      </c>
      <c r="AR193" s="145">
        <f>IF(H193="x", 1,0)</f>
        <v>0</v>
      </c>
      <c r="AU193" s="144" t="str">
        <f>IF(A193="","",6)</f>
        <v/>
      </c>
    </row>
    <row r="194" spans="1:47" ht="18" hidden="1" customHeight="1" thickBot="1" x14ac:dyDescent="0.35">
      <c r="A194" s="194"/>
      <c r="B194" s="141"/>
      <c r="C194" s="142"/>
      <c r="D194" s="142"/>
      <c r="E194" s="142"/>
      <c r="F194" s="143"/>
      <c r="G194" s="169"/>
      <c r="H194" s="161"/>
      <c r="I194" s="161"/>
      <c r="J194" s="138"/>
      <c r="K194" s="140"/>
      <c r="L194" s="198"/>
      <c r="M194" s="138"/>
      <c r="N194" s="140"/>
      <c r="O194" s="138"/>
      <c r="P194" s="200"/>
      <c r="Q194" s="138"/>
      <c r="R194" s="200"/>
      <c r="S194" s="186"/>
      <c r="T194" s="202"/>
      <c r="U194" s="206"/>
      <c r="V194" s="186"/>
      <c r="W194" s="202"/>
      <c r="X194" s="206"/>
      <c r="Y194" s="186"/>
      <c r="Z194" s="209"/>
      <c r="AA194" s="209"/>
      <c r="AB194" s="209"/>
      <c r="AC194" s="209"/>
      <c r="AD194" s="204"/>
      <c r="AE194" s="111"/>
      <c r="AF194" s="157"/>
      <c r="AG194" s="157"/>
      <c r="AH194" s="153"/>
      <c r="AI194" s="154"/>
      <c r="AJ194" s="154"/>
      <c r="AK194" s="154"/>
      <c r="AL194" s="155"/>
      <c r="AM194" s="149"/>
      <c r="AN194" s="149"/>
      <c r="AO194" s="147"/>
      <c r="AQ194" s="145"/>
      <c r="AR194" s="145"/>
      <c r="AU194" s="144"/>
    </row>
    <row r="195" spans="1:47" ht="18" hidden="1" customHeight="1" x14ac:dyDescent="0.3">
      <c r="A195" s="135"/>
      <c r="B195" s="150"/>
      <c r="C195" s="195"/>
      <c r="D195" s="195"/>
      <c r="E195" s="195"/>
      <c r="F195" s="196"/>
      <c r="G195" s="168"/>
      <c r="H195" s="160"/>
      <c r="I195" s="184"/>
      <c r="J195" s="137"/>
      <c r="K195" s="139"/>
      <c r="L195" s="197"/>
      <c r="M195" s="137"/>
      <c r="N195" s="139"/>
      <c r="O195" s="137"/>
      <c r="P195" s="199"/>
      <c r="Q195" s="137"/>
      <c r="R195" s="199"/>
      <c r="S195" s="185"/>
      <c r="T195" s="201"/>
      <c r="U195" s="205"/>
      <c r="V195" s="185"/>
      <c r="W195" s="201"/>
      <c r="X195" s="205"/>
      <c r="Y195" s="207"/>
      <c r="Z195" s="208"/>
      <c r="AA195" s="210"/>
      <c r="AB195" s="210"/>
      <c r="AC195" s="210"/>
      <c r="AD195" s="203"/>
      <c r="AE195" s="12"/>
      <c r="AF195" s="156"/>
      <c r="AG195" s="156"/>
      <c r="AH195" s="150"/>
      <c r="AI195" s="151"/>
      <c r="AJ195" s="151"/>
      <c r="AK195" s="151"/>
      <c r="AL195" s="152"/>
      <c r="AM195" s="148"/>
      <c r="AN195" s="148"/>
      <c r="AO195" s="146"/>
      <c r="AQ195" s="145">
        <f>IF(G195="x", 1,0)</f>
        <v>0</v>
      </c>
      <c r="AR195" s="145">
        <f>IF(H195="x", 1,0)</f>
        <v>0</v>
      </c>
      <c r="AU195" s="144" t="str">
        <f>IF(A195="","",6)</f>
        <v/>
      </c>
    </row>
    <row r="196" spans="1:47" ht="18" hidden="1" customHeight="1" thickBot="1" x14ac:dyDescent="0.35">
      <c r="A196" s="194"/>
      <c r="B196" s="141"/>
      <c r="C196" s="142"/>
      <c r="D196" s="142"/>
      <c r="E196" s="142"/>
      <c r="F196" s="143"/>
      <c r="G196" s="169"/>
      <c r="H196" s="161"/>
      <c r="I196" s="161"/>
      <c r="J196" s="138"/>
      <c r="K196" s="140"/>
      <c r="L196" s="198"/>
      <c r="M196" s="138"/>
      <c r="N196" s="140"/>
      <c r="O196" s="138"/>
      <c r="P196" s="200"/>
      <c r="Q196" s="138"/>
      <c r="R196" s="200"/>
      <c r="S196" s="186"/>
      <c r="T196" s="202"/>
      <c r="U196" s="206"/>
      <c r="V196" s="186"/>
      <c r="W196" s="202"/>
      <c r="X196" s="206"/>
      <c r="Y196" s="186"/>
      <c r="Z196" s="209"/>
      <c r="AA196" s="209"/>
      <c r="AB196" s="209"/>
      <c r="AC196" s="209"/>
      <c r="AD196" s="204"/>
      <c r="AE196" s="111"/>
      <c r="AF196" s="157"/>
      <c r="AG196" s="157"/>
      <c r="AH196" s="153"/>
      <c r="AI196" s="154"/>
      <c r="AJ196" s="154"/>
      <c r="AK196" s="154"/>
      <c r="AL196" s="155"/>
      <c r="AM196" s="149"/>
      <c r="AN196" s="149"/>
      <c r="AO196" s="147"/>
      <c r="AQ196" s="145"/>
      <c r="AR196" s="145"/>
      <c r="AU196" s="144"/>
    </row>
    <row r="197" spans="1:47" ht="18" hidden="1" customHeight="1" x14ac:dyDescent="0.3">
      <c r="A197" s="135"/>
      <c r="B197" s="150"/>
      <c r="C197" s="195"/>
      <c r="D197" s="195"/>
      <c r="E197" s="195"/>
      <c r="F197" s="196"/>
      <c r="G197" s="168"/>
      <c r="H197" s="160"/>
      <c r="I197" s="184"/>
      <c r="J197" s="137"/>
      <c r="K197" s="139"/>
      <c r="L197" s="197"/>
      <c r="M197" s="137"/>
      <c r="N197" s="139"/>
      <c r="O197" s="137"/>
      <c r="P197" s="199"/>
      <c r="Q197" s="137"/>
      <c r="R197" s="199"/>
      <c r="S197" s="185"/>
      <c r="T197" s="201"/>
      <c r="U197" s="205"/>
      <c r="V197" s="185"/>
      <c r="W197" s="201"/>
      <c r="X197" s="205"/>
      <c r="Y197" s="207"/>
      <c r="Z197" s="208"/>
      <c r="AA197" s="210"/>
      <c r="AB197" s="210"/>
      <c r="AC197" s="210"/>
      <c r="AD197" s="203"/>
      <c r="AE197" s="12"/>
      <c r="AF197" s="156"/>
      <c r="AG197" s="156"/>
      <c r="AH197" s="150"/>
      <c r="AI197" s="151"/>
      <c r="AJ197" s="151"/>
      <c r="AK197" s="151"/>
      <c r="AL197" s="152"/>
      <c r="AM197" s="148"/>
      <c r="AN197" s="148"/>
      <c r="AO197" s="146"/>
      <c r="AQ197" s="145">
        <f>IF(G197="x", 1,0)</f>
        <v>0</v>
      </c>
      <c r="AR197" s="145">
        <f>IF(H197="x", 1,0)</f>
        <v>0</v>
      </c>
      <c r="AU197" s="144" t="str">
        <f>IF(A197="","",6)</f>
        <v/>
      </c>
    </row>
    <row r="198" spans="1:47" ht="18" hidden="1" customHeight="1" thickBot="1" x14ac:dyDescent="0.35">
      <c r="A198" s="194"/>
      <c r="B198" s="141"/>
      <c r="C198" s="142"/>
      <c r="D198" s="142"/>
      <c r="E198" s="142"/>
      <c r="F198" s="143"/>
      <c r="G198" s="169"/>
      <c r="H198" s="161"/>
      <c r="I198" s="161"/>
      <c r="J198" s="138"/>
      <c r="K198" s="140"/>
      <c r="L198" s="198"/>
      <c r="M198" s="138"/>
      <c r="N198" s="140"/>
      <c r="O198" s="138"/>
      <c r="P198" s="200"/>
      <c r="Q198" s="138"/>
      <c r="R198" s="200"/>
      <c r="S198" s="186"/>
      <c r="T198" s="202"/>
      <c r="U198" s="206"/>
      <c r="V198" s="186"/>
      <c r="W198" s="202"/>
      <c r="X198" s="206"/>
      <c r="Y198" s="186"/>
      <c r="Z198" s="209"/>
      <c r="AA198" s="209"/>
      <c r="AB198" s="209"/>
      <c r="AC198" s="209"/>
      <c r="AD198" s="204"/>
      <c r="AE198" s="111"/>
      <c r="AF198" s="157"/>
      <c r="AG198" s="157"/>
      <c r="AH198" s="153"/>
      <c r="AI198" s="154"/>
      <c r="AJ198" s="154"/>
      <c r="AK198" s="154"/>
      <c r="AL198" s="155"/>
      <c r="AM198" s="149"/>
      <c r="AN198" s="149"/>
      <c r="AO198" s="147"/>
      <c r="AQ198" s="145"/>
      <c r="AR198" s="145"/>
      <c r="AU198" s="144"/>
    </row>
    <row r="199" spans="1:47" ht="18" hidden="1" customHeight="1" x14ac:dyDescent="0.3">
      <c r="A199" s="135"/>
      <c r="B199" s="150"/>
      <c r="C199" s="195"/>
      <c r="D199" s="195"/>
      <c r="E199" s="195"/>
      <c r="F199" s="196"/>
      <c r="G199" s="168"/>
      <c r="H199" s="160"/>
      <c r="I199" s="184"/>
      <c r="J199" s="137"/>
      <c r="K199" s="139"/>
      <c r="L199" s="197"/>
      <c r="M199" s="137"/>
      <c r="N199" s="139"/>
      <c r="O199" s="137"/>
      <c r="P199" s="199"/>
      <c r="Q199" s="137"/>
      <c r="R199" s="199"/>
      <c r="S199" s="185"/>
      <c r="T199" s="201"/>
      <c r="U199" s="205"/>
      <c r="V199" s="185"/>
      <c r="W199" s="201"/>
      <c r="X199" s="205"/>
      <c r="Y199" s="207"/>
      <c r="Z199" s="208"/>
      <c r="AA199" s="210"/>
      <c r="AB199" s="210"/>
      <c r="AC199" s="210"/>
      <c r="AD199" s="203"/>
      <c r="AE199" s="12"/>
      <c r="AF199" s="156"/>
      <c r="AG199" s="156"/>
      <c r="AH199" s="150"/>
      <c r="AI199" s="151"/>
      <c r="AJ199" s="151"/>
      <c r="AK199" s="151"/>
      <c r="AL199" s="152"/>
      <c r="AM199" s="148"/>
      <c r="AN199" s="148"/>
      <c r="AO199" s="146"/>
      <c r="AQ199" s="145">
        <f>IF(G199="x", 1,0)</f>
        <v>0</v>
      </c>
      <c r="AR199" s="145">
        <f>IF(H199="x", 1,0)</f>
        <v>0</v>
      </c>
      <c r="AU199" s="144" t="str">
        <f>IF(A199="","",6)</f>
        <v/>
      </c>
    </row>
    <row r="200" spans="1:47" ht="18" hidden="1" customHeight="1" thickBot="1" x14ac:dyDescent="0.35">
      <c r="A200" s="194"/>
      <c r="B200" s="141"/>
      <c r="C200" s="142"/>
      <c r="D200" s="142"/>
      <c r="E200" s="142"/>
      <c r="F200" s="143"/>
      <c r="G200" s="169"/>
      <c r="H200" s="161"/>
      <c r="I200" s="161"/>
      <c r="J200" s="138"/>
      <c r="K200" s="140"/>
      <c r="L200" s="198"/>
      <c r="M200" s="138"/>
      <c r="N200" s="140"/>
      <c r="O200" s="138"/>
      <c r="P200" s="200"/>
      <c r="Q200" s="138"/>
      <c r="R200" s="200"/>
      <c r="S200" s="186"/>
      <c r="T200" s="202"/>
      <c r="U200" s="206"/>
      <c r="V200" s="186"/>
      <c r="W200" s="202"/>
      <c r="X200" s="206"/>
      <c r="Y200" s="186"/>
      <c r="Z200" s="209"/>
      <c r="AA200" s="209"/>
      <c r="AB200" s="209"/>
      <c r="AC200" s="209"/>
      <c r="AD200" s="204"/>
      <c r="AE200" s="111"/>
      <c r="AF200" s="157"/>
      <c r="AG200" s="157"/>
      <c r="AH200" s="153"/>
      <c r="AI200" s="154"/>
      <c r="AJ200" s="154"/>
      <c r="AK200" s="154"/>
      <c r="AL200" s="155"/>
      <c r="AM200" s="149"/>
      <c r="AN200" s="149"/>
      <c r="AO200" s="147"/>
      <c r="AQ200" s="145"/>
      <c r="AR200" s="145"/>
      <c r="AU200" s="144"/>
    </row>
    <row r="201" spans="1:47" ht="18" hidden="1" customHeight="1" x14ac:dyDescent="0.3">
      <c r="A201" s="135"/>
      <c r="B201" s="150"/>
      <c r="C201" s="195"/>
      <c r="D201" s="195"/>
      <c r="E201" s="195"/>
      <c r="F201" s="196"/>
      <c r="G201" s="168"/>
      <c r="H201" s="160"/>
      <c r="I201" s="184"/>
      <c r="J201" s="137"/>
      <c r="K201" s="139"/>
      <c r="L201" s="197"/>
      <c r="M201" s="137"/>
      <c r="N201" s="139"/>
      <c r="O201" s="137"/>
      <c r="P201" s="199"/>
      <c r="Q201" s="137"/>
      <c r="R201" s="199"/>
      <c r="S201" s="185"/>
      <c r="T201" s="201"/>
      <c r="U201" s="205"/>
      <c r="V201" s="185"/>
      <c r="W201" s="201"/>
      <c r="X201" s="205"/>
      <c r="Y201" s="207"/>
      <c r="Z201" s="208"/>
      <c r="AA201" s="210"/>
      <c r="AB201" s="210"/>
      <c r="AC201" s="210"/>
      <c r="AD201" s="203"/>
      <c r="AE201" s="12"/>
      <c r="AF201" s="156"/>
      <c r="AG201" s="156"/>
      <c r="AH201" s="150"/>
      <c r="AI201" s="151"/>
      <c r="AJ201" s="151"/>
      <c r="AK201" s="151"/>
      <c r="AL201" s="152"/>
      <c r="AM201" s="148"/>
      <c r="AN201" s="148"/>
      <c r="AO201" s="146"/>
      <c r="AQ201" s="145">
        <f>IF(G201="x", 1,0)</f>
        <v>0</v>
      </c>
      <c r="AR201" s="145">
        <f>IF(H201="x", 1,0)</f>
        <v>0</v>
      </c>
      <c r="AU201" s="144" t="str">
        <f>IF(A201="","",6)</f>
        <v/>
      </c>
    </row>
    <row r="202" spans="1:47" ht="18" hidden="1" customHeight="1" thickBot="1" x14ac:dyDescent="0.35">
      <c r="A202" s="194"/>
      <c r="B202" s="141"/>
      <c r="C202" s="142"/>
      <c r="D202" s="142"/>
      <c r="E202" s="142"/>
      <c r="F202" s="143"/>
      <c r="G202" s="169"/>
      <c r="H202" s="161"/>
      <c r="I202" s="161"/>
      <c r="J202" s="138"/>
      <c r="K202" s="140"/>
      <c r="L202" s="198"/>
      <c r="M202" s="138"/>
      <c r="N202" s="140"/>
      <c r="O202" s="138"/>
      <c r="P202" s="200"/>
      <c r="Q202" s="138"/>
      <c r="R202" s="200"/>
      <c r="S202" s="186"/>
      <c r="T202" s="202"/>
      <c r="U202" s="206"/>
      <c r="V202" s="186"/>
      <c r="W202" s="202"/>
      <c r="X202" s="206"/>
      <c r="Y202" s="186"/>
      <c r="Z202" s="209"/>
      <c r="AA202" s="209"/>
      <c r="AB202" s="209"/>
      <c r="AC202" s="209"/>
      <c r="AD202" s="204"/>
      <c r="AE202" s="111"/>
      <c r="AF202" s="157"/>
      <c r="AG202" s="157"/>
      <c r="AH202" s="153"/>
      <c r="AI202" s="154"/>
      <c r="AJ202" s="154"/>
      <c r="AK202" s="154"/>
      <c r="AL202" s="155"/>
      <c r="AM202" s="149"/>
      <c r="AN202" s="149"/>
      <c r="AO202" s="147"/>
      <c r="AQ202" s="145"/>
      <c r="AR202" s="145"/>
      <c r="AU202" s="144"/>
    </row>
    <row r="203" spans="1:47" ht="18" hidden="1" customHeight="1" x14ac:dyDescent="0.3">
      <c r="A203" s="135"/>
      <c r="B203" s="150"/>
      <c r="C203" s="195"/>
      <c r="D203" s="195"/>
      <c r="E203" s="195"/>
      <c r="F203" s="196"/>
      <c r="G203" s="168"/>
      <c r="H203" s="160"/>
      <c r="I203" s="184"/>
      <c r="J203" s="137"/>
      <c r="K203" s="139"/>
      <c r="L203" s="197"/>
      <c r="M203" s="137"/>
      <c r="N203" s="139"/>
      <c r="O203" s="137"/>
      <c r="P203" s="199"/>
      <c r="Q203" s="137"/>
      <c r="R203" s="199"/>
      <c r="S203" s="185"/>
      <c r="T203" s="201"/>
      <c r="U203" s="205"/>
      <c r="V203" s="185"/>
      <c r="W203" s="201"/>
      <c r="X203" s="205"/>
      <c r="Y203" s="207"/>
      <c r="Z203" s="208"/>
      <c r="AA203" s="210"/>
      <c r="AB203" s="210"/>
      <c r="AC203" s="210"/>
      <c r="AD203" s="203"/>
      <c r="AE203" s="12"/>
      <c r="AF203" s="156"/>
      <c r="AG203" s="156"/>
      <c r="AH203" s="150"/>
      <c r="AI203" s="151"/>
      <c r="AJ203" s="151"/>
      <c r="AK203" s="151"/>
      <c r="AL203" s="152"/>
      <c r="AM203" s="148"/>
      <c r="AN203" s="148"/>
      <c r="AO203" s="146"/>
      <c r="AQ203" s="145">
        <f>IF(G203="x", 1,0)</f>
        <v>0</v>
      </c>
      <c r="AR203" s="145">
        <f>IF(H203="x", 1,0)</f>
        <v>0</v>
      </c>
      <c r="AU203" s="144" t="str">
        <f>IF(A203="","",6)</f>
        <v/>
      </c>
    </row>
    <row r="204" spans="1:47" ht="18" hidden="1" customHeight="1" thickBot="1" x14ac:dyDescent="0.35">
      <c r="A204" s="194"/>
      <c r="B204" s="141"/>
      <c r="C204" s="142"/>
      <c r="D204" s="142"/>
      <c r="E204" s="142"/>
      <c r="F204" s="143"/>
      <c r="G204" s="169"/>
      <c r="H204" s="161"/>
      <c r="I204" s="161"/>
      <c r="J204" s="138"/>
      <c r="K204" s="140"/>
      <c r="L204" s="198"/>
      <c r="M204" s="138"/>
      <c r="N204" s="140"/>
      <c r="O204" s="138"/>
      <c r="P204" s="200"/>
      <c r="Q204" s="138"/>
      <c r="R204" s="200"/>
      <c r="S204" s="186"/>
      <c r="T204" s="202"/>
      <c r="U204" s="206"/>
      <c r="V204" s="186"/>
      <c r="W204" s="202"/>
      <c r="X204" s="206"/>
      <c r="Y204" s="186"/>
      <c r="Z204" s="209"/>
      <c r="AA204" s="209"/>
      <c r="AB204" s="209"/>
      <c r="AC204" s="209"/>
      <c r="AD204" s="204"/>
      <c r="AE204" s="111"/>
      <c r="AF204" s="157"/>
      <c r="AG204" s="157"/>
      <c r="AH204" s="153"/>
      <c r="AI204" s="154"/>
      <c r="AJ204" s="154"/>
      <c r="AK204" s="154"/>
      <c r="AL204" s="155"/>
      <c r="AM204" s="149"/>
      <c r="AN204" s="149"/>
      <c r="AO204" s="147"/>
      <c r="AQ204" s="145"/>
      <c r="AR204" s="145"/>
      <c r="AU204" s="144"/>
    </row>
    <row r="205" spans="1:47" ht="18" hidden="1" customHeight="1" x14ac:dyDescent="0.3">
      <c r="A205" s="135"/>
      <c r="B205" s="150"/>
      <c r="C205" s="195"/>
      <c r="D205" s="195"/>
      <c r="E205" s="195"/>
      <c r="F205" s="196"/>
      <c r="G205" s="168"/>
      <c r="H205" s="160"/>
      <c r="I205" s="184"/>
      <c r="J205" s="137"/>
      <c r="K205" s="139"/>
      <c r="L205" s="197"/>
      <c r="M205" s="137"/>
      <c r="N205" s="139"/>
      <c r="O205" s="137"/>
      <c r="P205" s="199"/>
      <c r="Q205" s="137"/>
      <c r="R205" s="199"/>
      <c r="S205" s="185"/>
      <c r="T205" s="201"/>
      <c r="U205" s="205"/>
      <c r="V205" s="185"/>
      <c r="W205" s="201"/>
      <c r="X205" s="205"/>
      <c r="Y205" s="207"/>
      <c r="Z205" s="208"/>
      <c r="AA205" s="210"/>
      <c r="AB205" s="210"/>
      <c r="AC205" s="210"/>
      <c r="AD205" s="203"/>
      <c r="AE205" s="12"/>
      <c r="AF205" s="156"/>
      <c r="AG205" s="156"/>
      <c r="AH205" s="150"/>
      <c r="AI205" s="151"/>
      <c r="AJ205" s="151"/>
      <c r="AK205" s="151"/>
      <c r="AL205" s="152"/>
      <c r="AM205" s="148"/>
      <c r="AN205" s="148"/>
      <c r="AO205" s="146"/>
      <c r="AQ205" s="145">
        <f>IF(G205="x", 1,0)</f>
        <v>0</v>
      </c>
      <c r="AR205" s="145">
        <f>IF(H205="x", 1,0)</f>
        <v>0</v>
      </c>
      <c r="AU205" s="144" t="str">
        <f>IF(A205="","",6)</f>
        <v/>
      </c>
    </row>
    <row r="206" spans="1:47" ht="18" hidden="1" customHeight="1" thickBot="1" x14ac:dyDescent="0.35">
      <c r="A206" s="194"/>
      <c r="B206" s="141"/>
      <c r="C206" s="142"/>
      <c r="D206" s="142"/>
      <c r="E206" s="142"/>
      <c r="F206" s="143"/>
      <c r="G206" s="169"/>
      <c r="H206" s="161"/>
      <c r="I206" s="161"/>
      <c r="J206" s="138"/>
      <c r="K206" s="140"/>
      <c r="L206" s="198"/>
      <c r="M206" s="138"/>
      <c r="N206" s="140"/>
      <c r="O206" s="138"/>
      <c r="P206" s="200"/>
      <c r="Q206" s="138"/>
      <c r="R206" s="200"/>
      <c r="S206" s="186"/>
      <c r="T206" s="202"/>
      <c r="U206" s="206"/>
      <c r="V206" s="186"/>
      <c r="W206" s="202"/>
      <c r="X206" s="206"/>
      <c r="Y206" s="186"/>
      <c r="Z206" s="209"/>
      <c r="AA206" s="209"/>
      <c r="AB206" s="209"/>
      <c r="AC206" s="209"/>
      <c r="AD206" s="204"/>
      <c r="AE206" s="111"/>
      <c r="AF206" s="157"/>
      <c r="AG206" s="157"/>
      <c r="AH206" s="153"/>
      <c r="AI206" s="154"/>
      <c r="AJ206" s="154"/>
      <c r="AK206" s="154"/>
      <c r="AL206" s="155"/>
      <c r="AM206" s="149"/>
      <c r="AN206" s="149"/>
      <c r="AO206" s="147"/>
      <c r="AQ206" s="145"/>
      <c r="AR206" s="145"/>
      <c r="AU206" s="144"/>
    </row>
    <row r="207" spans="1:47" ht="18" hidden="1" customHeight="1" x14ac:dyDescent="0.3">
      <c r="A207" s="135"/>
      <c r="B207" s="150"/>
      <c r="C207" s="195"/>
      <c r="D207" s="195"/>
      <c r="E207" s="195"/>
      <c r="F207" s="196"/>
      <c r="G207" s="168"/>
      <c r="H207" s="160"/>
      <c r="I207" s="184"/>
      <c r="J207" s="137"/>
      <c r="K207" s="139"/>
      <c r="L207" s="197"/>
      <c r="M207" s="137"/>
      <c r="N207" s="139"/>
      <c r="O207" s="137"/>
      <c r="P207" s="199"/>
      <c r="Q207" s="137"/>
      <c r="R207" s="199"/>
      <c r="S207" s="185"/>
      <c r="T207" s="201"/>
      <c r="U207" s="205"/>
      <c r="V207" s="185"/>
      <c r="W207" s="201"/>
      <c r="X207" s="205"/>
      <c r="Y207" s="207"/>
      <c r="Z207" s="208"/>
      <c r="AA207" s="210"/>
      <c r="AB207" s="210"/>
      <c r="AC207" s="210"/>
      <c r="AD207" s="203"/>
      <c r="AE207" s="12"/>
      <c r="AF207" s="156"/>
      <c r="AG207" s="156"/>
      <c r="AH207" s="150"/>
      <c r="AI207" s="151"/>
      <c r="AJ207" s="151"/>
      <c r="AK207" s="151"/>
      <c r="AL207" s="152"/>
      <c r="AM207" s="148"/>
      <c r="AN207" s="148"/>
      <c r="AO207" s="146"/>
      <c r="AQ207" s="145">
        <f>IF(G207="x", 1,0)</f>
        <v>0</v>
      </c>
      <c r="AR207" s="145">
        <f>IF(H207="x", 1,0)</f>
        <v>0</v>
      </c>
      <c r="AU207" s="144" t="str">
        <f>IF(A207="","",6)</f>
        <v/>
      </c>
    </row>
    <row r="208" spans="1:47" ht="18" hidden="1" customHeight="1" thickBot="1" x14ac:dyDescent="0.35">
      <c r="A208" s="194"/>
      <c r="B208" s="141"/>
      <c r="C208" s="142"/>
      <c r="D208" s="142"/>
      <c r="E208" s="142"/>
      <c r="F208" s="143"/>
      <c r="G208" s="169"/>
      <c r="H208" s="161"/>
      <c r="I208" s="161"/>
      <c r="J208" s="138"/>
      <c r="K208" s="140"/>
      <c r="L208" s="198"/>
      <c r="M208" s="138"/>
      <c r="N208" s="140"/>
      <c r="O208" s="138"/>
      <c r="P208" s="200"/>
      <c r="Q208" s="138"/>
      <c r="R208" s="200"/>
      <c r="S208" s="186"/>
      <c r="T208" s="202"/>
      <c r="U208" s="206"/>
      <c r="V208" s="186"/>
      <c r="W208" s="202"/>
      <c r="X208" s="206"/>
      <c r="Y208" s="186"/>
      <c r="Z208" s="209"/>
      <c r="AA208" s="209"/>
      <c r="AB208" s="209"/>
      <c r="AC208" s="209"/>
      <c r="AD208" s="204"/>
      <c r="AE208" s="111"/>
      <c r="AF208" s="157"/>
      <c r="AG208" s="157"/>
      <c r="AH208" s="153"/>
      <c r="AI208" s="154"/>
      <c r="AJ208" s="154"/>
      <c r="AK208" s="154"/>
      <c r="AL208" s="155"/>
      <c r="AM208" s="149"/>
      <c r="AN208" s="149"/>
      <c r="AO208" s="147"/>
      <c r="AQ208" s="145"/>
      <c r="AR208" s="145"/>
      <c r="AU208" s="144"/>
    </row>
    <row r="209" spans="1:47" ht="18" hidden="1" customHeight="1" x14ac:dyDescent="0.3">
      <c r="A209" s="135"/>
      <c r="B209" s="150"/>
      <c r="C209" s="195"/>
      <c r="D209" s="195"/>
      <c r="E209" s="195"/>
      <c r="F209" s="196"/>
      <c r="G209" s="168"/>
      <c r="H209" s="160"/>
      <c r="I209" s="184"/>
      <c r="J209" s="137"/>
      <c r="K209" s="139"/>
      <c r="L209" s="197"/>
      <c r="M209" s="137"/>
      <c r="N209" s="139"/>
      <c r="O209" s="137"/>
      <c r="P209" s="199"/>
      <c r="Q209" s="137"/>
      <c r="R209" s="199"/>
      <c r="S209" s="185"/>
      <c r="T209" s="201"/>
      <c r="U209" s="205"/>
      <c r="V209" s="185"/>
      <c r="W209" s="201"/>
      <c r="X209" s="205"/>
      <c r="Y209" s="207"/>
      <c r="Z209" s="208"/>
      <c r="AA209" s="210"/>
      <c r="AB209" s="210"/>
      <c r="AC209" s="210"/>
      <c r="AD209" s="203"/>
      <c r="AE209" s="12"/>
      <c r="AF209" s="156"/>
      <c r="AG209" s="156"/>
      <c r="AH209" s="150"/>
      <c r="AI209" s="151"/>
      <c r="AJ209" s="151"/>
      <c r="AK209" s="151"/>
      <c r="AL209" s="152"/>
      <c r="AM209" s="148"/>
      <c r="AN209" s="148"/>
      <c r="AO209" s="146"/>
      <c r="AQ209" s="145">
        <f>IF(G209="x", 1,0)</f>
        <v>0</v>
      </c>
      <c r="AR209" s="145">
        <f>IF(H209="x", 1,0)</f>
        <v>0</v>
      </c>
      <c r="AU209" s="144" t="str">
        <f>IF(A209="","",6)</f>
        <v/>
      </c>
    </row>
    <row r="210" spans="1:47" ht="18" hidden="1" customHeight="1" thickBot="1" x14ac:dyDescent="0.35">
      <c r="A210" s="194"/>
      <c r="B210" s="141"/>
      <c r="C210" s="142"/>
      <c r="D210" s="142"/>
      <c r="E210" s="142"/>
      <c r="F210" s="143"/>
      <c r="G210" s="169"/>
      <c r="H210" s="161"/>
      <c r="I210" s="161"/>
      <c r="J210" s="138"/>
      <c r="K210" s="140"/>
      <c r="L210" s="198"/>
      <c r="M210" s="138"/>
      <c r="N210" s="140"/>
      <c r="O210" s="138"/>
      <c r="P210" s="200"/>
      <c r="Q210" s="138"/>
      <c r="R210" s="200"/>
      <c r="S210" s="186"/>
      <c r="T210" s="202"/>
      <c r="U210" s="206"/>
      <c r="V210" s="186"/>
      <c r="W210" s="202"/>
      <c r="X210" s="206"/>
      <c r="Y210" s="186"/>
      <c r="Z210" s="209"/>
      <c r="AA210" s="209"/>
      <c r="AB210" s="209"/>
      <c r="AC210" s="209"/>
      <c r="AD210" s="204"/>
      <c r="AE210" s="111"/>
      <c r="AF210" s="157"/>
      <c r="AG210" s="157"/>
      <c r="AH210" s="153"/>
      <c r="AI210" s="154"/>
      <c r="AJ210" s="154"/>
      <c r="AK210" s="154"/>
      <c r="AL210" s="155"/>
      <c r="AM210" s="149"/>
      <c r="AN210" s="149"/>
      <c r="AO210" s="147"/>
      <c r="AQ210" s="145"/>
      <c r="AR210" s="145"/>
      <c r="AU210" s="144"/>
    </row>
    <row r="211" spans="1:47" ht="18" hidden="1" customHeight="1" x14ac:dyDescent="0.3">
      <c r="A211" s="135"/>
      <c r="B211" s="150"/>
      <c r="C211" s="195"/>
      <c r="D211" s="195"/>
      <c r="E211" s="195"/>
      <c r="F211" s="196"/>
      <c r="G211" s="168"/>
      <c r="H211" s="160"/>
      <c r="I211" s="184"/>
      <c r="J211" s="137"/>
      <c r="K211" s="139"/>
      <c r="L211" s="197"/>
      <c r="M211" s="137"/>
      <c r="N211" s="139"/>
      <c r="O211" s="137"/>
      <c r="P211" s="199"/>
      <c r="Q211" s="137"/>
      <c r="R211" s="199"/>
      <c r="S211" s="185"/>
      <c r="T211" s="201"/>
      <c r="U211" s="205"/>
      <c r="V211" s="185"/>
      <c r="W211" s="201"/>
      <c r="X211" s="205"/>
      <c r="Y211" s="207"/>
      <c r="Z211" s="208"/>
      <c r="AA211" s="210"/>
      <c r="AB211" s="210"/>
      <c r="AC211" s="210"/>
      <c r="AD211" s="203"/>
      <c r="AE211" s="12"/>
      <c r="AF211" s="156"/>
      <c r="AG211" s="156"/>
      <c r="AH211" s="150"/>
      <c r="AI211" s="151"/>
      <c r="AJ211" s="151"/>
      <c r="AK211" s="151"/>
      <c r="AL211" s="152"/>
      <c r="AM211" s="148"/>
      <c r="AN211" s="148"/>
      <c r="AO211" s="146"/>
      <c r="AQ211" s="145">
        <f>IF(G211="x", 1,0)</f>
        <v>0</v>
      </c>
      <c r="AR211" s="145">
        <f>IF(H211="x", 1,0)</f>
        <v>0</v>
      </c>
      <c r="AU211" s="144" t="str">
        <f>IF(A211="","",6)</f>
        <v/>
      </c>
    </row>
    <row r="212" spans="1:47" ht="18" hidden="1" customHeight="1" thickBot="1" x14ac:dyDescent="0.35">
      <c r="A212" s="194"/>
      <c r="B212" s="141"/>
      <c r="C212" s="142"/>
      <c r="D212" s="142"/>
      <c r="E212" s="142"/>
      <c r="F212" s="143"/>
      <c r="G212" s="169"/>
      <c r="H212" s="161"/>
      <c r="I212" s="161"/>
      <c r="J212" s="138"/>
      <c r="K212" s="140"/>
      <c r="L212" s="198"/>
      <c r="M212" s="138"/>
      <c r="N212" s="140"/>
      <c r="O212" s="138"/>
      <c r="P212" s="200"/>
      <c r="Q212" s="138"/>
      <c r="R212" s="200"/>
      <c r="S212" s="186"/>
      <c r="T212" s="202"/>
      <c r="U212" s="206"/>
      <c r="V212" s="186"/>
      <c r="W212" s="202"/>
      <c r="X212" s="206"/>
      <c r="Y212" s="186"/>
      <c r="Z212" s="209"/>
      <c r="AA212" s="209"/>
      <c r="AB212" s="209"/>
      <c r="AC212" s="209"/>
      <c r="AD212" s="204"/>
      <c r="AE212" s="111"/>
      <c r="AF212" s="157"/>
      <c r="AG212" s="157"/>
      <c r="AH212" s="153"/>
      <c r="AI212" s="154"/>
      <c r="AJ212" s="154"/>
      <c r="AK212" s="154"/>
      <c r="AL212" s="155"/>
      <c r="AM212" s="149"/>
      <c r="AN212" s="149"/>
      <c r="AO212" s="147"/>
      <c r="AQ212" s="145"/>
      <c r="AR212" s="145"/>
      <c r="AU212" s="144"/>
    </row>
    <row r="213" spans="1:47" ht="18" hidden="1" customHeight="1" x14ac:dyDescent="0.3">
      <c r="A213" s="135"/>
      <c r="B213" s="150"/>
      <c r="C213" s="195"/>
      <c r="D213" s="195"/>
      <c r="E213" s="195"/>
      <c r="F213" s="196"/>
      <c r="G213" s="168"/>
      <c r="H213" s="160"/>
      <c r="I213" s="184"/>
      <c r="J213" s="137"/>
      <c r="K213" s="139"/>
      <c r="L213" s="197"/>
      <c r="M213" s="137"/>
      <c r="N213" s="139"/>
      <c r="O213" s="137"/>
      <c r="P213" s="199"/>
      <c r="Q213" s="137"/>
      <c r="R213" s="199"/>
      <c r="S213" s="185"/>
      <c r="T213" s="201"/>
      <c r="U213" s="205"/>
      <c r="V213" s="185"/>
      <c r="W213" s="201"/>
      <c r="X213" s="205"/>
      <c r="Y213" s="207"/>
      <c r="Z213" s="208"/>
      <c r="AA213" s="210"/>
      <c r="AB213" s="210"/>
      <c r="AC213" s="210"/>
      <c r="AD213" s="203"/>
      <c r="AE213" s="12"/>
      <c r="AF213" s="156"/>
      <c r="AG213" s="156"/>
      <c r="AH213" s="150"/>
      <c r="AI213" s="151"/>
      <c r="AJ213" s="151"/>
      <c r="AK213" s="151"/>
      <c r="AL213" s="152"/>
      <c r="AM213" s="148"/>
      <c r="AN213" s="148"/>
      <c r="AO213" s="146"/>
      <c r="AQ213" s="145">
        <f>IF(G213="x", 1,0)</f>
        <v>0</v>
      </c>
      <c r="AR213" s="145">
        <f>IF(H213="x", 1,0)</f>
        <v>0</v>
      </c>
      <c r="AU213" s="144" t="str">
        <f>IF(A213="","",6)</f>
        <v/>
      </c>
    </row>
    <row r="214" spans="1:47" ht="18" hidden="1" customHeight="1" thickBot="1" x14ac:dyDescent="0.35">
      <c r="A214" s="194"/>
      <c r="B214" s="141"/>
      <c r="C214" s="142"/>
      <c r="D214" s="142"/>
      <c r="E214" s="142"/>
      <c r="F214" s="143"/>
      <c r="G214" s="169"/>
      <c r="H214" s="161"/>
      <c r="I214" s="161"/>
      <c r="J214" s="138"/>
      <c r="K214" s="140"/>
      <c r="L214" s="198"/>
      <c r="M214" s="138"/>
      <c r="N214" s="140"/>
      <c r="O214" s="138"/>
      <c r="P214" s="200"/>
      <c r="Q214" s="138"/>
      <c r="R214" s="200"/>
      <c r="S214" s="186"/>
      <c r="T214" s="202"/>
      <c r="U214" s="206"/>
      <c r="V214" s="186"/>
      <c r="W214" s="202"/>
      <c r="X214" s="206"/>
      <c r="Y214" s="186"/>
      <c r="Z214" s="209"/>
      <c r="AA214" s="209"/>
      <c r="AB214" s="209"/>
      <c r="AC214" s="209"/>
      <c r="AD214" s="204"/>
      <c r="AE214" s="111"/>
      <c r="AF214" s="157"/>
      <c r="AG214" s="157"/>
      <c r="AH214" s="153"/>
      <c r="AI214" s="154"/>
      <c r="AJ214" s="154"/>
      <c r="AK214" s="154"/>
      <c r="AL214" s="155"/>
      <c r="AM214" s="149"/>
      <c r="AN214" s="149"/>
      <c r="AO214" s="147"/>
      <c r="AQ214" s="145"/>
      <c r="AR214" s="145"/>
      <c r="AU214" s="144"/>
    </row>
    <row r="215" spans="1:47" ht="18" hidden="1" customHeight="1" x14ac:dyDescent="0.3">
      <c r="A215" s="135"/>
      <c r="B215" s="150"/>
      <c r="C215" s="195"/>
      <c r="D215" s="195"/>
      <c r="E215" s="195"/>
      <c r="F215" s="196"/>
      <c r="G215" s="168"/>
      <c r="H215" s="160"/>
      <c r="I215" s="184"/>
      <c r="J215" s="137"/>
      <c r="K215" s="139"/>
      <c r="L215" s="197"/>
      <c r="M215" s="137"/>
      <c r="N215" s="139"/>
      <c r="O215" s="137"/>
      <c r="P215" s="199"/>
      <c r="Q215" s="137"/>
      <c r="R215" s="199"/>
      <c r="S215" s="185"/>
      <c r="T215" s="201"/>
      <c r="U215" s="205"/>
      <c r="V215" s="185"/>
      <c r="W215" s="201"/>
      <c r="X215" s="205"/>
      <c r="Y215" s="207"/>
      <c r="Z215" s="208"/>
      <c r="AA215" s="210"/>
      <c r="AB215" s="210"/>
      <c r="AC215" s="210"/>
      <c r="AD215" s="203"/>
      <c r="AE215" s="12"/>
      <c r="AF215" s="156"/>
      <c r="AG215" s="156"/>
      <c r="AH215" s="150"/>
      <c r="AI215" s="151"/>
      <c r="AJ215" s="151"/>
      <c r="AK215" s="151"/>
      <c r="AL215" s="152"/>
      <c r="AM215" s="148"/>
      <c r="AN215" s="148"/>
      <c r="AO215" s="146"/>
      <c r="AQ215" s="145">
        <f>IF(G215="x", 1,0)</f>
        <v>0</v>
      </c>
      <c r="AR215" s="145">
        <f>IF(H215="x", 1,0)</f>
        <v>0</v>
      </c>
      <c r="AU215" s="144" t="str">
        <f>IF(A215="","",6)</f>
        <v/>
      </c>
    </row>
    <row r="216" spans="1:47" ht="18" hidden="1" customHeight="1" thickBot="1" x14ac:dyDescent="0.35">
      <c r="A216" s="194"/>
      <c r="B216" s="141"/>
      <c r="C216" s="142"/>
      <c r="D216" s="142"/>
      <c r="E216" s="142"/>
      <c r="F216" s="143"/>
      <c r="G216" s="169"/>
      <c r="H216" s="161"/>
      <c r="I216" s="161"/>
      <c r="J216" s="138"/>
      <c r="K216" s="140"/>
      <c r="L216" s="198"/>
      <c r="M216" s="138"/>
      <c r="N216" s="140"/>
      <c r="O216" s="138"/>
      <c r="P216" s="200"/>
      <c r="Q216" s="138"/>
      <c r="R216" s="200"/>
      <c r="S216" s="186"/>
      <c r="T216" s="202"/>
      <c r="U216" s="206"/>
      <c r="V216" s="186"/>
      <c r="W216" s="202"/>
      <c r="X216" s="206"/>
      <c r="Y216" s="186"/>
      <c r="Z216" s="209"/>
      <c r="AA216" s="209"/>
      <c r="AB216" s="209"/>
      <c r="AC216" s="209"/>
      <c r="AD216" s="204"/>
      <c r="AE216" s="111"/>
      <c r="AF216" s="157"/>
      <c r="AG216" s="157"/>
      <c r="AH216" s="153"/>
      <c r="AI216" s="154"/>
      <c r="AJ216" s="154"/>
      <c r="AK216" s="154"/>
      <c r="AL216" s="155"/>
      <c r="AM216" s="149"/>
      <c r="AN216" s="149"/>
      <c r="AO216" s="147"/>
      <c r="AQ216" s="145"/>
      <c r="AR216" s="145"/>
      <c r="AU216" s="144"/>
    </row>
    <row r="217" spans="1:47" ht="18" hidden="1" customHeight="1" x14ac:dyDescent="0.3">
      <c r="A217" s="135"/>
      <c r="B217" s="150"/>
      <c r="C217" s="195"/>
      <c r="D217" s="195"/>
      <c r="E217" s="195"/>
      <c r="F217" s="196"/>
      <c r="G217" s="168"/>
      <c r="H217" s="160"/>
      <c r="I217" s="184"/>
      <c r="J217" s="137"/>
      <c r="K217" s="139"/>
      <c r="L217" s="197"/>
      <c r="M217" s="137"/>
      <c r="N217" s="139"/>
      <c r="O217" s="137"/>
      <c r="P217" s="199"/>
      <c r="Q217" s="137"/>
      <c r="R217" s="199"/>
      <c r="S217" s="185"/>
      <c r="T217" s="201"/>
      <c r="U217" s="205"/>
      <c r="V217" s="185"/>
      <c r="W217" s="201"/>
      <c r="X217" s="205"/>
      <c r="Y217" s="207"/>
      <c r="Z217" s="208"/>
      <c r="AA217" s="210"/>
      <c r="AB217" s="210"/>
      <c r="AC217" s="210"/>
      <c r="AD217" s="203"/>
      <c r="AE217" s="12"/>
      <c r="AF217" s="156"/>
      <c r="AG217" s="156"/>
      <c r="AH217" s="150"/>
      <c r="AI217" s="151"/>
      <c r="AJ217" s="151"/>
      <c r="AK217" s="151"/>
      <c r="AL217" s="152"/>
      <c r="AM217" s="148"/>
      <c r="AN217" s="148"/>
      <c r="AO217" s="146"/>
      <c r="AQ217" s="145">
        <f>IF(G217="x", 1,0)</f>
        <v>0</v>
      </c>
      <c r="AR217" s="145">
        <f>IF(H217="x", 1,0)</f>
        <v>0</v>
      </c>
      <c r="AU217" s="144" t="str">
        <f>IF(A217="","",6)</f>
        <v/>
      </c>
    </row>
    <row r="218" spans="1:47" ht="18" hidden="1" customHeight="1" thickBot="1" x14ac:dyDescent="0.35">
      <c r="A218" s="194"/>
      <c r="B218" s="141"/>
      <c r="C218" s="142"/>
      <c r="D218" s="142"/>
      <c r="E218" s="142"/>
      <c r="F218" s="143"/>
      <c r="G218" s="169"/>
      <c r="H218" s="161"/>
      <c r="I218" s="161"/>
      <c r="J218" s="138"/>
      <c r="K218" s="140"/>
      <c r="L218" s="198"/>
      <c r="M218" s="138"/>
      <c r="N218" s="140"/>
      <c r="O218" s="138"/>
      <c r="P218" s="200"/>
      <c r="Q218" s="138"/>
      <c r="R218" s="200"/>
      <c r="S218" s="186"/>
      <c r="T218" s="202"/>
      <c r="U218" s="206"/>
      <c r="V218" s="186"/>
      <c r="W218" s="202"/>
      <c r="X218" s="206"/>
      <c r="Y218" s="186"/>
      <c r="Z218" s="209"/>
      <c r="AA218" s="209"/>
      <c r="AB218" s="209"/>
      <c r="AC218" s="209"/>
      <c r="AD218" s="204"/>
      <c r="AE218" s="111"/>
      <c r="AF218" s="157"/>
      <c r="AG218" s="157"/>
      <c r="AH218" s="153"/>
      <c r="AI218" s="154"/>
      <c r="AJ218" s="154"/>
      <c r="AK218" s="154"/>
      <c r="AL218" s="155"/>
      <c r="AM218" s="149"/>
      <c r="AN218" s="149"/>
      <c r="AO218" s="147"/>
      <c r="AQ218" s="145"/>
      <c r="AR218" s="145"/>
      <c r="AU218" s="144"/>
    </row>
    <row r="219" spans="1:47" ht="18" hidden="1" customHeight="1" x14ac:dyDescent="0.3">
      <c r="A219" s="135"/>
      <c r="B219" s="150"/>
      <c r="C219" s="195"/>
      <c r="D219" s="195"/>
      <c r="E219" s="195"/>
      <c r="F219" s="196"/>
      <c r="G219" s="168"/>
      <c r="H219" s="160"/>
      <c r="I219" s="184"/>
      <c r="J219" s="137"/>
      <c r="K219" s="139"/>
      <c r="L219" s="197"/>
      <c r="M219" s="137"/>
      <c r="N219" s="139"/>
      <c r="O219" s="137"/>
      <c r="P219" s="199"/>
      <c r="Q219" s="137"/>
      <c r="R219" s="199"/>
      <c r="S219" s="185"/>
      <c r="T219" s="201"/>
      <c r="U219" s="205"/>
      <c r="V219" s="185"/>
      <c r="W219" s="201"/>
      <c r="X219" s="205"/>
      <c r="Y219" s="207"/>
      <c r="Z219" s="208"/>
      <c r="AA219" s="210"/>
      <c r="AB219" s="210"/>
      <c r="AC219" s="210"/>
      <c r="AD219" s="203"/>
      <c r="AE219" s="12"/>
      <c r="AF219" s="156"/>
      <c r="AG219" s="156"/>
      <c r="AH219" s="150"/>
      <c r="AI219" s="151"/>
      <c r="AJ219" s="151"/>
      <c r="AK219" s="151"/>
      <c r="AL219" s="152"/>
      <c r="AM219" s="148"/>
      <c r="AN219" s="148"/>
      <c r="AO219" s="146"/>
      <c r="AQ219" s="145">
        <f>IF(G219="x", 1,0)</f>
        <v>0</v>
      </c>
      <c r="AR219" s="145">
        <f>IF(H219="x", 1,0)</f>
        <v>0</v>
      </c>
      <c r="AU219" s="144" t="str">
        <f>IF(A219="","",6)</f>
        <v/>
      </c>
    </row>
    <row r="220" spans="1:47" ht="18" hidden="1" customHeight="1" thickBot="1" x14ac:dyDescent="0.35">
      <c r="A220" s="194"/>
      <c r="B220" s="141"/>
      <c r="C220" s="142"/>
      <c r="D220" s="142"/>
      <c r="E220" s="142"/>
      <c r="F220" s="143"/>
      <c r="G220" s="169"/>
      <c r="H220" s="161"/>
      <c r="I220" s="161"/>
      <c r="J220" s="138"/>
      <c r="K220" s="140"/>
      <c r="L220" s="198"/>
      <c r="M220" s="138"/>
      <c r="N220" s="140"/>
      <c r="O220" s="138"/>
      <c r="P220" s="200"/>
      <c r="Q220" s="138"/>
      <c r="R220" s="200"/>
      <c r="S220" s="186"/>
      <c r="T220" s="202"/>
      <c r="U220" s="206"/>
      <c r="V220" s="186"/>
      <c r="W220" s="202"/>
      <c r="X220" s="206"/>
      <c r="Y220" s="186"/>
      <c r="Z220" s="209"/>
      <c r="AA220" s="209"/>
      <c r="AB220" s="209"/>
      <c r="AC220" s="209"/>
      <c r="AD220" s="204"/>
      <c r="AE220" s="111"/>
      <c r="AF220" s="157"/>
      <c r="AG220" s="157"/>
      <c r="AH220" s="153"/>
      <c r="AI220" s="154"/>
      <c r="AJ220" s="154"/>
      <c r="AK220" s="154"/>
      <c r="AL220" s="155"/>
      <c r="AM220" s="149"/>
      <c r="AN220" s="149"/>
      <c r="AO220" s="147"/>
      <c r="AQ220" s="145"/>
      <c r="AR220" s="145"/>
      <c r="AU220" s="144"/>
    </row>
    <row r="221" spans="1:47" ht="18" hidden="1" customHeight="1" x14ac:dyDescent="0.3">
      <c r="A221" s="135"/>
      <c r="B221" s="150"/>
      <c r="C221" s="195"/>
      <c r="D221" s="195"/>
      <c r="E221" s="195"/>
      <c r="F221" s="196"/>
      <c r="G221" s="168"/>
      <c r="H221" s="160"/>
      <c r="I221" s="184"/>
      <c r="J221" s="137"/>
      <c r="K221" s="139"/>
      <c r="L221" s="197"/>
      <c r="M221" s="137"/>
      <c r="N221" s="139"/>
      <c r="O221" s="137"/>
      <c r="P221" s="199"/>
      <c r="Q221" s="137"/>
      <c r="R221" s="199"/>
      <c r="S221" s="185"/>
      <c r="T221" s="201"/>
      <c r="U221" s="205"/>
      <c r="V221" s="185"/>
      <c r="W221" s="201"/>
      <c r="X221" s="205"/>
      <c r="Y221" s="207"/>
      <c r="Z221" s="208"/>
      <c r="AA221" s="210"/>
      <c r="AB221" s="210"/>
      <c r="AC221" s="210"/>
      <c r="AD221" s="203"/>
      <c r="AE221" s="12"/>
      <c r="AF221" s="156"/>
      <c r="AG221" s="156"/>
      <c r="AH221" s="150"/>
      <c r="AI221" s="151"/>
      <c r="AJ221" s="151"/>
      <c r="AK221" s="151"/>
      <c r="AL221" s="152"/>
      <c r="AM221" s="148"/>
      <c r="AN221" s="148"/>
      <c r="AO221" s="146"/>
      <c r="AQ221" s="145">
        <f>IF(G221="x", 1,0)</f>
        <v>0</v>
      </c>
      <c r="AR221" s="145">
        <f>IF(H221="x", 1,0)</f>
        <v>0</v>
      </c>
      <c r="AU221" s="144" t="str">
        <f>IF(A221="","",6)</f>
        <v/>
      </c>
    </row>
    <row r="222" spans="1:47" ht="18" hidden="1" customHeight="1" thickBot="1" x14ac:dyDescent="0.35">
      <c r="A222" s="194"/>
      <c r="B222" s="141"/>
      <c r="C222" s="142"/>
      <c r="D222" s="142"/>
      <c r="E222" s="142"/>
      <c r="F222" s="143"/>
      <c r="G222" s="169"/>
      <c r="H222" s="161"/>
      <c r="I222" s="161"/>
      <c r="J222" s="138"/>
      <c r="K222" s="140"/>
      <c r="L222" s="198"/>
      <c r="M222" s="138"/>
      <c r="N222" s="140"/>
      <c r="O222" s="138"/>
      <c r="P222" s="200"/>
      <c r="Q222" s="138"/>
      <c r="R222" s="200"/>
      <c r="S222" s="186"/>
      <c r="T222" s="202"/>
      <c r="U222" s="206"/>
      <c r="V222" s="186"/>
      <c r="W222" s="202"/>
      <c r="X222" s="206"/>
      <c r="Y222" s="186"/>
      <c r="Z222" s="209"/>
      <c r="AA222" s="209"/>
      <c r="AB222" s="209"/>
      <c r="AC222" s="209"/>
      <c r="AD222" s="204"/>
      <c r="AE222" s="111"/>
      <c r="AF222" s="157"/>
      <c r="AG222" s="157"/>
      <c r="AH222" s="153"/>
      <c r="AI222" s="154"/>
      <c r="AJ222" s="154"/>
      <c r="AK222" s="154"/>
      <c r="AL222" s="155"/>
      <c r="AM222" s="149"/>
      <c r="AN222" s="149"/>
      <c r="AO222" s="147"/>
      <c r="AQ222" s="145"/>
      <c r="AR222" s="145"/>
      <c r="AU222" s="144"/>
    </row>
    <row r="223" spans="1:47" ht="18" hidden="1" customHeight="1" x14ac:dyDescent="0.3">
      <c r="A223" s="135"/>
      <c r="B223" s="150"/>
      <c r="C223" s="195"/>
      <c r="D223" s="195"/>
      <c r="E223" s="195"/>
      <c r="F223" s="196"/>
      <c r="G223" s="168"/>
      <c r="H223" s="160"/>
      <c r="I223" s="184"/>
      <c r="J223" s="137"/>
      <c r="K223" s="139"/>
      <c r="L223" s="197"/>
      <c r="M223" s="137"/>
      <c r="N223" s="139"/>
      <c r="O223" s="137"/>
      <c r="P223" s="199"/>
      <c r="Q223" s="137"/>
      <c r="R223" s="199"/>
      <c r="S223" s="185"/>
      <c r="T223" s="201"/>
      <c r="U223" s="205"/>
      <c r="V223" s="185"/>
      <c r="W223" s="201"/>
      <c r="X223" s="205"/>
      <c r="Y223" s="207"/>
      <c r="Z223" s="208"/>
      <c r="AA223" s="210"/>
      <c r="AB223" s="210"/>
      <c r="AC223" s="210"/>
      <c r="AD223" s="203"/>
      <c r="AE223" s="12"/>
      <c r="AF223" s="156"/>
      <c r="AG223" s="156"/>
      <c r="AH223" s="150"/>
      <c r="AI223" s="151"/>
      <c r="AJ223" s="151"/>
      <c r="AK223" s="151"/>
      <c r="AL223" s="152"/>
      <c r="AM223" s="148"/>
      <c r="AN223" s="148"/>
      <c r="AO223" s="146"/>
      <c r="AQ223" s="145">
        <f>IF(G223="x", 1,0)</f>
        <v>0</v>
      </c>
      <c r="AR223" s="145">
        <f>IF(H223="x", 1,0)</f>
        <v>0</v>
      </c>
      <c r="AU223" s="144" t="str">
        <f>IF(A223="","",6)</f>
        <v/>
      </c>
    </row>
    <row r="224" spans="1:47" ht="18" hidden="1" customHeight="1" thickBot="1" x14ac:dyDescent="0.35">
      <c r="A224" s="194"/>
      <c r="B224" s="141"/>
      <c r="C224" s="142"/>
      <c r="D224" s="142"/>
      <c r="E224" s="142"/>
      <c r="F224" s="143"/>
      <c r="G224" s="169"/>
      <c r="H224" s="161"/>
      <c r="I224" s="161"/>
      <c r="J224" s="138"/>
      <c r="K224" s="140"/>
      <c r="L224" s="198"/>
      <c r="M224" s="138"/>
      <c r="N224" s="140"/>
      <c r="O224" s="138"/>
      <c r="P224" s="200"/>
      <c r="Q224" s="138"/>
      <c r="R224" s="200"/>
      <c r="S224" s="186"/>
      <c r="T224" s="202"/>
      <c r="U224" s="206"/>
      <c r="V224" s="186"/>
      <c r="W224" s="202"/>
      <c r="X224" s="206"/>
      <c r="Y224" s="186"/>
      <c r="Z224" s="209"/>
      <c r="AA224" s="209"/>
      <c r="AB224" s="209"/>
      <c r="AC224" s="209"/>
      <c r="AD224" s="204"/>
      <c r="AE224" s="111"/>
      <c r="AF224" s="157"/>
      <c r="AG224" s="157"/>
      <c r="AH224" s="153"/>
      <c r="AI224" s="154"/>
      <c r="AJ224" s="154"/>
      <c r="AK224" s="154"/>
      <c r="AL224" s="155"/>
      <c r="AM224" s="149"/>
      <c r="AN224" s="149"/>
      <c r="AO224" s="147"/>
      <c r="AQ224" s="145"/>
      <c r="AR224" s="145"/>
      <c r="AU224" s="144"/>
    </row>
    <row r="225" spans="1:47" ht="18" hidden="1" customHeight="1" x14ac:dyDescent="0.3">
      <c r="A225" s="135"/>
      <c r="B225" s="150"/>
      <c r="C225" s="195"/>
      <c r="D225" s="195"/>
      <c r="E225" s="195"/>
      <c r="F225" s="196"/>
      <c r="G225" s="168"/>
      <c r="H225" s="160"/>
      <c r="I225" s="184"/>
      <c r="J225" s="137"/>
      <c r="K225" s="139"/>
      <c r="L225" s="197"/>
      <c r="M225" s="137"/>
      <c r="N225" s="139"/>
      <c r="O225" s="137"/>
      <c r="P225" s="199"/>
      <c r="Q225" s="137"/>
      <c r="R225" s="199"/>
      <c r="S225" s="185"/>
      <c r="T225" s="201"/>
      <c r="U225" s="205"/>
      <c r="V225" s="185"/>
      <c r="W225" s="201"/>
      <c r="X225" s="205"/>
      <c r="Y225" s="207"/>
      <c r="Z225" s="208"/>
      <c r="AA225" s="210"/>
      <c r="AB225" s="210"/>
      <c r="AC225" s="210"/>
      <c r="AD225" s="203"/>
      <c r="AE225" s="12"/>
      <c r="AF225" s="156"/>
      <c r="AG225" s="156"/>
      <c r="AH225" s="150"/>
      <c r="AI225" s="151"/>
      <c r="AJ225" s="151"/>
      <c r="AK225" s="151"/>
      <c r="AL225" s="152"/>
      <c r="AM225" s="148"/>
      <c r="AN225" s="148"/>
      <c r="AO225" s="146"/>
      <c r="AQ225" s="145">
        <f>IF(G225="x", 1,0)</f>
        <v>0</v>
      </c>
      <c r="AR225" s="145">
        <f>IF(H225="x", 1,0)</f>
        <v>0</v>
      </c>
      <c r="AU225" s="144" t="str">
        <f>IF(A225="","",6)</f>
        <v/>
      </c>
    </row>
    <row r="226" spans="1:47" ht="18" hidden="1" customHeight="1" thickBot="1" x14ac:dyDescent="0.35">
      <c r="A226" s="194"/>
      <c r="B226" s="141"/>
      <c r="C226" s="142"/>
      <c r="D226" s="142"/>
      <c r="E226" s="142"/>
      <c r="F226" s="143"/>
      <c r="G226" s="169"/>
      <c r="H226" s="161"/>
      <c r="I226" s="161"/>
      <c r="J226" s="138"/>
      <c r="K226" s="140"/>
      <c r="L226" s="198"/>
      <c r="M226" s="138"/>
      <c r="N226" s="140"/>
      <c r="O226" s="138"/>
      <c r="P226" s="200"/>
      <c r="Q226" s="138"/>
      <c r="R226" s="200"/>
      <c r="S226" s="186"/>
      <c r="T226" s="202"/>
      <c r="U226" s="206"/>
      <c r="V226" s="186"/>
      <c r="W226" s="202"/>
      <c r="X226" s="206"/>
      <c r="Y226" s="186"/>
      <c r="Z226" s="209"/>
      <c r="AA226" s="209"/>
      <c r="AB226" s="209"/>
      <c r="AC226" s="209"/>
      <c r="AD226" s="204"/>
      <c r="AE226" s="111"/>
      <c r="AF226" s="157"/>
      <c r="AG226" s="157"/>
      <c r="AH226" s="153"/>
      <c r="AI226" s="154"/>
      <c r="AJ226" s="154"/>
      <c r="AK226" s="154"/>
      <c r="AL226" s="155"/>
      <c r="AM226" s="149"/>
      <c r="AN226" s="149"/>
      <c r="AO226" s="147"/>
      <c r="AQ226" s="145"/>
      <c r="AR226" s="145"/>
      <c r="AU226" s="144"/>
    </row>
    <row r="227" spans="1:47" ht="18" hidden="1" customHeight="1" x14ac:dyDescent="0.3">
      <c r="A227" s="135"/>
      <c r="B227" s="150"/>
      <c r="C227" s="195"/>
      <c r="D227" s="195"/>
      <c r="E227" s="195"/>
      <c r="F227" s="196"/>
      <c r="G227" s="168"/>
      <c r="H227" s="160"/>
      <c r="I227" s="184"/>
      <c r="J227" s="137"/>
      <c r="K227" s="139"/>
      <c r="L227" s="197"/>
      <c r="M227" s="137"/>
      <c r="N227" s="139"/>
      <c r="O227" s="137"/>
      <c r="P227" s="199"/>
      <c r="Q227" s="137"/>
      <c r="R227" s="199"/>
      <c r="S227" s="185"/>
      <c r="T227" s="201"/>
      <c r="U227" s="205"/>
      <c r="V227" s="185"/>
      <c r="W227" s="201"/>
      <c r="X227" s="205"/>
      <c r="Y227" s="207"/>
      <c r="Z227" s="208"/>
      <c r="AA227" s="210"/>
      <c r="AB227" s="210"/>
      <c r="AC227" s="210"/>
      <c r="AD227" s="203"/>
      <c r="AE227" s="12"/>
      <c r="AF227" s="156"/>
      <c r="AG227" s="156"/>
      <c r="AH227" s="150"/>
      <c r="AI227" s="151"/>
      <c r="AJ227" s="151"/>
      <c r="AK227" s="151"/>
      <c r="AL227" s="152"/>
      <c r="AM227" s="148"/>
      <c r="AN227" s="148"/>
      <c r="AO227" s="146"/>
      <c r="AQ227" s="145">
        <f>IF(G227="x", 1,0)</f>
        <v>0</v>
      </c>
      <c r="AR227" s="145">
        <f>IF(H227="x", 1,0)</f>
        <v>0</v>
      </c>
      <c r="AU227" s="144" t="str">
        <f>IF(A227="","",7)</f>
        <v/>
      </c>
    </row>
    <row r="228" spans="1:47" ht="18" hidden="1" customHeight="1" thickBot="1" x14ac:dyDescent="0.35">
      <c r="A228" s="194"/>
      <c r="B228" s="141"/>
      <c r="C228" s="142"/>
      <c r="D228" s="142"/>
      <c r="E228" s="142"/>
      <c r="F228" s="143"/>
      <c r="G228" s="169"/>
      <c r="H228" s="161"/>
      <c r="I228" s="161"/>
      <c r="J228" s="138"/>
      <c r="K228" s="140"/>
      <c r="L228" s="198"/>
      <c r="M228" s="138"/>
      <c r="N228" s="140"/>
      <c r="O228" s="138"/>
      <c r="P228" s="200"/>
      <c r="Q228" s="138"/>
      <c r="R228" s="200"/>
      <c r="S228" s="186"/>
      <c r="T228" s="202"/>
      <c r="U228" s="206"/>
      <c r="V228" s="186"/>
      <c r="W228" s="202"/>
      <c r="X228" s="206"/>
      <c r="Y228" s="186"/>
      <c r="Z228" s="209"/>
      <c r="AA228" s="209"/>
      <c r="AB228" s="209"/>
      <c r="AC228" s="209"/>
      <c r="AD228" s="204"/>
      <c r="AE228" s="111"/>
      <c r="AF228" s="157"/>
      <c r="AG228" s="157"/>
      <c r="AH228" s="153"/>
      <c r="AI228" s="154"/>
      <c r="AJ228" s="154"/>
      <c r="AK228" s="154"/>
      <c r="AL228" s="155"/>
      <c r="AM228" s="149"/>
      <c r="AN228" s="149"/>
      <c r="AO228" s="147"/>
      <c r="AQ228" s="145"/>
      <c r="AR228" s="145"/>
      <c r="AU228" s="144"/>
    </row>
    <row r="229" spans="1:47" ht="18" hidden="1" customHeight="1" x14ac:dyDescent="0.3">
      <c r="A229" s="135"/>
      <c r="B229" s="150"/>
      <c r="C229" s="195"/>
      <c r="D229" s="195"/>
      <c r="E229" s="195"/>
      <c r="F229" s="196"/>
      <c r="G229" s="168"/>
      <c r="H229" s="160"/>
      <c r="I229" s="184"/>
      <c r="J229" s="137"/>
      <c r="K229" s="139"/>
      <c r="L229" s="197"/>
      <c r="M229" s="137"/>
      <c r="N229" s="139"/>
      <c r="O229" s="137"/>
      <c r="P229" s="199"/>
      <c r="Q229" s="137"/>
      <c r="R229" s="199"/>
      <c r="S229" s="185"/>
      <c r="T229" s="201"/>
      <c r="U229" s="205"/>
      <c r="V229" s="185"/>
      <c r="W229" s="201"/>
      <c r="X229" s="205"/>
      <c r="Y229" s="207"/>
      <c r="Z229" s="208"/>
      <c r="AA229" s="210"/>
      <c r="AB229" s="210"/>
      <c r="AC229" s="210"/>
      <c r="AD229" s="203"/>
      <c r="AE229" s="12"/>
      <c r="AF229" s="156"/>
      <c r="AG229" s="156"/>
      <c r="AH229" s="150"/>
      <c r="AI229" s="151"/>
      <c r="AJ229" s="151"/>
      <c r="AK229" s="151"/>
      <c r="AL229" s="152"/>
      <c r="AM229" s="148"/>
      <c r="AN229" s="148"/>
      <c r="AO229" s="146"/>
      <c r="AQ229" s="145">
        <f>IF(G229="x", 1,0)</f>
        <v>0</v>
      </c>
      <c r="AR229" s="145">
        <f>IF(H229="x", 1,0)</f>
        <v>0</v>
      </c>
      <c r="AU229" s="144" t="str">
        <f>IF(A229="","",7)</f>
        <v/>
      </c>
    </row>
    <row r="230" spans="1:47" ht="18" hidden="1" customHeight="1" thickBot="1" x14ac:dyDescent="0.35">
      <c r="A230" s="194"/>
      <c r="B230" s="141"/>
      <c r="C230" s="142"/>
      <c r="D230" s="142"/>
      <c r="E230" s="142"/>
      <c r="F230" s="143"/>
      <c r="G230" s="169"/>
      <c r="H230" s="161"/>
      <c r="I230" s="161"/>
      <c r="J230" s="138"/>
      <c r="K230" s="140"/>
      <c r="L230" s="198"/>
      <c r="M230" s="138"/>
      <c r="N230" s="140"/>
      <c r="O230" s="138"/>
      <c r="P230" s="200"/>
      <c r="Q230" s="138"/>
      <c r="R230" s="200"/>
      <c r="S230" s="186"/>
      <c r="T230" s="202"/>
      <c r="U230" s="206"/>
      <c r="V230" s="186"/>
      <c r="W230" s="202"/>
      <c r="X230" s="206"/>
      <c r="Y230" s="186"/>
      <c r="Z230" s="209"/>
      <c r="AA230" s="209"/>
      <c r="AB230" s="209"/>
      <c r="AC230" s="209"/>
      <c r="AD230" s="204"/>
      <c r="AE230" s="111"/>
      <c r="AF230" s="157"/>
      <c r="AG230" s="157"/>
      <c r="AH230" s="153"/>
      <c r="AI230" s="154"/>
      <c r="AJ230" s="154"/>
      <c r="AK230" s="154"/>
      <c r="AL230" s="155"/>
      <c r="AM230" s="149"/>
      <c r="AN230" s="149"/>
      <c r="AO230" s="147"/>
      <c r="AQ230" s="145"/>
      <c r="AR230" s="145"/>
      <c r="AU230" s="144"/>
    </row>
    <row r="231" spans="1:47" ht="18" hidden="1" customHeight="1" x14ac:dyDescent="0.3">
      <c r="A231" s="135"/>
      <c r="B231" s="150"/>
      <c r="C231" s="195"/>
      <c r="D231" s="195"/>
      <c r="E231" s="195"/>
      <c r="F231" s="196"/>
      <c r="G231" s="168"/>
      <c r="H231" s="160"/>
      <c r="I231" s="184"/>
      <c r="J231" s="137"/>
      <c r="K231" s="139"/>
      <c r="L231" s="197"/>
      <c r="M231" s="137"/>
      <c r="N231" s="139"/>
      <c r="O231" s="137"/>
      <c r="P231" s="199"/>
      <c r="Q231" s="137"/>
      <c r="R231" s="199"/>
      <c r="S231" s="185"/>
      <c r="T231" s="201"/>
      <c r="U231" s="205"/>
      <c r="V231" s="185"/>
      <c r="W231" s="201"/>
      <c r="X231" s="205"/>
      <c r="Y231" s="207"/>
      <c r="Z231" s="208"/>
      <c r="AA231" s="210"/>
      <c r="AB231" s="210"/>
      <c r="AC231" s="210"/>
      <c r="AD231" s="203"/>
      <c r="AE231" s="12"/>
      <c r="AF231" s="156"/>
      <c r="AG231" s="156"/>
      <c r="AH231" s="150"/>
      <c r="AI231" s="151"/>
      <c r="AJ231" s="151"/>
      <c r="AK231" s="151"/>
      <c r="AL231" s="152"/>
      <c r="AM231" s="148"/>
      <c r="AN231" s="148"/>
      <c r="AO231" s="146"/>
      <c r="AQ231" s="145">
        <f>IF(G231="x", 1,0)</f>
        <v>0</v>
      </c>
      <c r="AR231" s="145">
        <f>IF(H231="x", 1,0)</f>
        <v>0</v>
      </c>
      <c r="AU231" s="144" t="str">
        <f>IF(A231="","",7)</f>
        <v/>
      </c>
    </row>
    <row r="232" spans="1:47" ht="18" hidden="1" customHeight="1" thickBot="1" x14ac:dyDescent="0.35">
      <c r="A232" s="194"/>
      <c r="B232" s="141"/>
      <c r="C232" s="142"/>
      <c r="D232" s="142"/>
      <c r="E232" s="142"/>
      <c r="F232" s="143"/>
      <c r="G232" s="169"/>
      <c r="H232" s="161"/>
      <c r="I232" s="161"/>
      <c r="J232" s="138"/>
      <c r="K232" s="140"/>
      <c r="L232" s="198"/>
      <c r="M232" s="138"/>
      <c r="N232" s="140"/>
      <c r="O232" s="138"/>
      <c r="P232" s="200"/>
      <c r="Q232" s="138"/>
      <c r="R232" s="200"/>
      <c r="S232" s="186"/>
      <c r="T232" s="202"/>
      <c r="U232" s="206"/>
      <c r="V232" s="186"/>
      <c r="W232" s="202"/>
      <c r="X232" s="206"/>
      <c r="Y232" s="186"/>
      <c r="Z232" s="209"/>
      <c r="AA232" s="209"/>
      <c r="AB232" s="209"/>
      <c r="AC232" s="209"/>
      <c r="AD232" s="204"/>
      <c r="AE232" s="111"/>
      <c r="AF232" s="157"/>
      <c r="AG232" s="157"/>
      <c r="AH232" s="153"/>
      <c r="AI232" s="154"/>
      <c r="AJ232" s="154"/>
      <c r="AK232" s="154"/>
      <c r="AL232" s="155"/>
      <c r="AM232" s="149"/>
      <c r="AN232" s="149"/>
      <c r="AO232" s="147"/>
      <c r="AQ232" s="145"/>
      <c r="AR232" s="145"/>
      <c r="AU232" s="144"/>
    </row>
    <row r="233" spans="1:47" ht="18" hidden="1" customHeight="1" x14ac:dyDescent="0.3">
      <c r="A233" s="135"/>
      <c r="B233" s="150"/>
      <c r="C233" s="195"/>
      <c r="D233" s="195"/>
      <c r="E233" s="195"/>
      <c r="F233" s="196"/>
      <c r="G233" s="168"/>
      <c r="H233" s="160"/>
      <c r="I233" s="184"/>
      <c r="J233" s="137"/>
      <c r="K233" s="139"/>
      <c r="L233" s="197"/>
      <c r="M233" s="137"/>
      <c r="N233" s="139"/>
      <c r="O233" s="137"/>
      <c r="P233" s="199"/>
      <c r="Q233" s="137"/>
      <c r="R233" s="199"/>
      <c r="S233" s="185"/>
      <c r="T233" s="201"/>
      <c r="U233" s="205"/>
      <c r="V233" s="185"/>
      <c r="W233" s="201"/>
      <c r="X233" s="205"/>
      <c r="Y233" s="207"/>
      <c r="Z233" s="208"/>
      <c r="AA233" s="210"/>
      <c r="AB233" s="210"/>
      <c r="AC233" s="210"/>
      <c r="AD233" s="203"/>
      <c r="AE233" s="12"/>
      <c r="AF233" s="156"/>
      <c r="AG233" s="156"/>
      <c r="AH233" s="150"/>
      <c r="AI233" s="151"/>
      <c r="AJ233" s="151"/>
      <c r="AK233" s="151"/>
      <c r="AL233" s="152"/>
      <c r="AM233" s="148"/>
      <c r="AN233" s="148"/>
      <c r="AO233" s="146"/>
      <c r="AQ233" s="145">
        <f>IF(G233="x", 1,0)</f>
        <v>0</v>
      </c>
      <c r="AR233" s="145">
        <f>IF(H233="x", 1,0)</f>
        <v>0</v>
      </c>
      <c r="AU233" s="144" t="str">
        <f>IF(A233="","",7)</f>
        <v/>
      </c>
    </row>
    <row r="234" spans="1:47" ht="18" hidden="1" customHeight="1" thickBot="1" x14ac:dyDescent="0.35">
      <c r="A234" s="194"/>
      <c r="B234" s="141"/>
      <c r="C234" s="142"/>
      <c r="D234" s="142"/>
      <c r="E234" s="142"/>
      <c r="F234" s="143"/>
      <c r="G234" s="169"/>
      <c r="H234" s="161"/>
      <c r="I234" s="161"/>
      <c r="J234" s="138"/>
      <c r="K234" s="140"/>
      <c r="L234" s="198"/>
      <c r="M234" s="138"/>
      <c r="N234" s="140"/>
      <c r="O234" s="138"/>
      <c r="P234" s="200"/>
      <c r="Q234" s="138"/>
      <c r="R234" s="200"/>
      <c r="S234" s="186"/>
      <c r="T234" s="202"/>
      <c r="U234" s="206"/>
      <c r="V234" s="186"/>
      <c r="W234" s="202"/>
      <c r="X234" s="206"/>
      <c r="Y234" s="186"/>
      <c r="Z234" s="209"/>
      <c r="AA234" s="209"/>
      <c r="AB234" s="209"/>
      <c r="AC234" s="209"/>
      <c r="AD234" s="204"/>
      <c r="AE234" s="111"/>
      <c r="AF234" s="157"/>
      <c r="AG234" s="157"/>
      <c r="AH234" s="153"/>
      <c r="AI234" s="154"/>
      <c r="AJ234" s="154"/>
      <c r="AK234" s="154"/>
      <c r="AL234" s="155"/>
      <c r="AM234" s="149"/>
      <c r="AN234" s="149"/>
      <c r="AO234" s="147"/>
      <c r="AQ234" s="145"/>
      <c r="AR234" s="145"/>
      <c r="AU234" s="144"/>
    </row>
    <row r="235" spans="1:47" ht="18" hidden="1" customHeight="1" x14ac:dyDescent="0.3">
      <c r="A235" s="135"/>
      <c r="B235" s="150"/>
      <c r="C235" s="195"/>
      <c r="D235" s="195"/>
      <c r="E235" s="195"/>
      <c r="F235" s="196"/>
      <c r="G235" s="168"/>
      <c r="H235" s="160"/>
      <c r="I235" s="184"/>
      <c r="J235" s="137"/>
      <c r="K235" s="139"/>
      <c r="L235" s="197"/>
      <c r="M235" s="137"/>
      <c r="N235" s="139"/>
      <c r="O235" s="137"/>
      <c r="P235" s="199"/>
      <c r="Q235" s="137"/>
      <c r="R235" s="199"/>
      <c r="S235" s="185"/>
      <c r="T235" s="201"/>
      <c r="U235" s="205"/>
      <c r="V235" s="185"/>
      <c r="W235" s="201"/>
      <c r="X235" s="205"/>
      <c r="Y235" s="207"/>
      <c r="Z235" s="208"/>
      <c r="AA235" s="210"/>
      <c r="AB235" s="210"/>
      <c r="AC235" s="210"/>
      <c r="AD235" s="203"/>
      <c r="AE235" s="12"/>
      <c r="AF235" s="156"/>
      <c r="AG235" s="156"/>
      <c r="AH235" s="150"/>
      <c r="AI235" s="151"/>
      <c r="AJ235" s="151"/>
      <c r="AK235" s="151"/>
      <c r="AL235" s="152"/>
      <c r="AM235" s="148"/>
      <c r="AN235" s="148"/>
      <c r="AO235" s="146"/>
      <c r="AQ235" s="145">
        <f>IF(G235="x", 1,0)</f>
        <v>0</v>
      </c>
      <c r="AR235" s="145">
        <f>IF(H235="x", 1,0)</f>
        <v>0</v>
      </c>
      <c r="AU235" s="144" t="str">
        <f>IF(A235="","",7)</f>
        <v/>
      </c>
    </row>
    <row r="236" spans="1:47" ht="18" hidden="1" customHeight="1" thickBot="1" x14ac:dyDescent="0.35">
      <c r="A236" s="194"/>
      <c r="B236" s="141"/>
      <c r="C236" s="142"/>
      <c r="D236" s="142"/>
      <c r="E236" s="142"/>
      <c r="F236" s="143"/>
      <c r="G236" s="169"/>
      <c r="H236" s="161"/>
      <c r="I236" s="161"/>
      <c r="J236" s="138"/>
      <c r="K236" s="140"/>
      <c r="L236" s="198"/>
      <c r="M236" s="138"/>
      <c r="N236" s="140"/>
      <c r="O236" s="138"/>
      <c r="P236" s="200"/>
      <c r="Q236" s="138"/>
      <c r="R236" s="200"/>
      <c r="S236" s="186"/>
      <c r="T236" s="202"/>
      <c r="U236" s="206"/>
      <c r="V236" s="186"/>
      <c r="W236" s="202"/>
      <c r="X236" s="206"/>
      <c r="Y236" s="186"/>
      <c r="Z236" s="209"/>
      <c r="AA236" s="209"/>
      <c r="AB236" s="209"/>
      <c r="AC236" s="209"/>
      <c r="AD236" s="204"/>
      <c r="AE236" s="111"/>
      <c r="AF236" s="157"/>
      <c r="AG236" s="157"/>
      <c r="AH236" s="153"/>
      <c r="AI236" s="154"/>
      <c r="AJ236" s="154"/>
      <c r="AK236" s="154"/>
      <c r="AL236" s="155"/>
      <c r="AM236" s="149"/>
      <c r="AN236" s="149"/>
      <c r="AO236" s="147"/>
      <c r="AQ236" s="145"/>
      <c r="AR236" s="145"/>
      <c r="AU236" s="144"/>
    </row>
    <row r="237" spans="1:47" ht="18" hidden="1" customHeight="1" x14ac:dyDescent="0.3">
      <c r="A237" s="135"/>
      <c r="B237" s="150"/>
      <c r="C237" s="195"/>
      <c r="D237" s="195"/>
      <c r="E237" s="195"/>
      <c r="F237" s="196"/>
      <c r="G237" s="168"/>
      <c r="H237" s="160"/>
      <c r="I237" s="184"/>
      <c r="J237" s="137"/>
      <c r="K237" s="139"/>
      <c r="L237" s="197"/>
      <c r="M237" s="137"/>
      <c r="N237" s="139"/>
      <c r="O237" s="137"/>
      <c r="P237" s="199"/>
      <c r="Q237" s="137"/>
      <c r="R237" s="199"/>
      <c r="S237" s="185"/>
      <c r="T237" s="201"/>
      <c r="U237" s="205"/>
      <c r="V237" s="185"/>
      <c r="W237" s="201"/>
      <c r="X237" s="205"/>
      <c r="Y237" s="207"/>
      <c r="Z237" s="208"/>
      <c r="AA237" s="210"/>
      <c r="AB237" s="210"/>
      <c r="AC237" s="210"/>
      <c r="AD237" s="203"/>
      <c r="AE237" s="12"/>
      <c r="AF237" s="156"/>
      <c r="AG237" s="156"/>
      <c r="AH237" s="150"/>
      <c r="AI237" s="151"/>
      <c r="AJ237" s="151"/>
      <c r="AK237" s="151"/>
      <c r="AL237" s="152"/>
      <c r="AM237" s="148"/>
      <c r="AN237" s="148"/>
      <c r="AO237" s="146"/>
      <c r="AQ237" s="145">
        <f>IF(G237="x", 1,0)</f>
        <v>0</v>
      </c>
      <c r="AR237" s="145">
        <f>IF(H237="x", 1,0)</f>
        <v>0</v>
      </c>
      <c r="AU237" s="144" t="str">
        <f>IF(A237="","",7)</f>
        <v/>
      </c>
    </row>
    <row r="238" spans="1:47" ht="18" hidden="1" customHeight="1" thickBot="1" x14ac:dyDescent="0.35">
      <c r="A238" s="194"/>
      <c r="B238" s="141"/>
      <c r="C238" s="142"/>
      <c r="D238" s="142"/>
      <c r="E238" s="142"/>
      <c r="F238" s="143"/>
      <c r="G238" s="169"/>
      <c r="H238" s="161"/>
      <c r="I238" s="161"/>
      <c r="J238" s="138"/>
      <c r="K238" s="140"/>
      <c r="L238" s="198"/>
      <c r="M238" s="138"/>
      <c r="N238" s="140"/>
      <c r="O238" s="138"/>
      <c r="P238" s="200"/>
      <c r="Q238" s="138"/>
      <c r="R238" s="200"/>
      <c r="S238" s="186"/>
      <c r="T238" s="202"/>
      <c r="U238" s="206"/>
      <c r="V238" s="186"/>
      <c r="W238" s="202"/>
      <c r="X238" s="206"/>
      <c r="Y238" s="186"/>
      <c r="Z238" s="209"/>
      <c r="AA238" s="209"/>
      <c r="AB238" s="209"/>
      <c r="AC238" s="209"/>
      <c r="AD238" s="204"/>
      <c r="AE238" s="111"/>
      <c r="AF238" s="157"/>
      <c r="AG238" s="157"/>
      <c r="AH238" s="153"/>
      <c r="AI238" s="154"/>
      <c r="AJ238" s="154"/>
      <c r="AK238" s="154"/>
      <c r="AL238" s="155"/>
      <c r="AM238" s="149"/>
      <c r="AN238" s="149"/>
      <c r="AO238" s="147"/>
      <c r="AQ238" s="145"/>
      <c r="AR238" s="145"/>
      <c r="AU238" s="144"/>
    </row>
    <row r="239" spans="1:47" ht="18" hidden="1" customHeight="1" x14ac:dyDescent="0.3">
      <c r="A239" s="135"/>
      <c r="B239" s="150"/>
      <c r="C239" s="195"/>
      <c r="D239" s="195"/>
      <c r="E239" s="195"/>
      <c r="F239" s="196"/>
      <c r="G239" s="168"/>
      <c r="H239" s="160"/>
      <c r="I239" s="184"/>
      <c r="J239" s="137"/>
      <c r="K239" s="139"/>
      <c r="L239" s="197"/>
      <c r="M239" s="137"/>
      <c r="N239" s="139"/>
      <c r="O239" s="137"/>
      <c r="P239" s="199"/>
      <c r="Q239" s="137"/>
      <c r="R239" s="199"/>
      <c r="S239" s="185"/>
      <c r="T239" s="201"/>
      <c r="U239" s="205"/>
      <c r="V239" s="185"/>
      <c r="W239" s="201"/>
      <c r="X239" s="205"/>
      <c r="Y239" s="207"/>
      <c r="Z239" s="208"/>
      <c r="AA239" s="210"/>
      <c r="AB239" s="210"/>
      <c r="AC239" s="210"/>
      <c r="AD239" s="203"/>
      <c r="AE239" s="12"/>
      <c r="AF239" s="156"/>
      <c r="AG239" s="156"/>
      <c r="AH239" s="150"/>
      <c r="AI239" s="151"/>
      <c r="AJ239" s="151"/>
      <c r="AK239" s="151"/>
      <c r="AL239" s="152"/>
      <c r="AM239" s="148"/>
      <c r="AN239" s="148"/>
      <c r="AO239" s="146"/>
      <c r="AQ239" s="145">
        <f>IF(G239="x", 1,0)</f>
        <v>0</v>
      </c>
      <c r="AR239" s="145">
        <f>IF(H239="x", 1,0)</f>
        <v>0</v>
      </c>
      <c r="AU239" s="144" t="str">
        <f>IF(A239="","",7)</f>
        <v/>
      </c>
    </row>
    <row r="240" spans="1:47" ht="18" hidden="1" customHeight="1" thickBot="1" x14ac:dyDescent="0.35">
      <c r="A240" s="194"/>
      <c r="B240" s="141"/>
      <c r="C240" s="142"/>
      <c r="D240" s="142"/>
      <c r="E240" s="142"/>
      <c r="F240" s="143"/>
      <c r="G240" s="169"/>
      <c r="H240" s="161"/>
      <c r="I240" s="161"/>
      <c r="J240" s="138"/>
      <c r="K240" s="140"/>
      <c r="L240" s="198"/>
      <c r="M240" s="138"/>
      <c r="N240" s="140"/>
      <c r="O240" s="138"/>
      <c r="P240" s="200"/>
      <c r="Q240" s="138"/>
      <c r="R240" s="200"/>
      <c r="S240" s="186"/>
      <c r="T240" s="202"/>
      <c r="U240" s="206"/>
      <c r="V240" s="186"/>
      <c r="W240" s="202"/>
      <c r="X240" s="206"/>
      <c r="Y240" s="186"/>
      <c r="Z240" s="209"/>
      <c r="AA240" s="209"/>
      <c r="AB240" s="209"/>
      <c r="AC240" s="209"/>
      <c r="AD240" s="204"/>
      <c r="AE240" s="111"/>
      <c r="AF240" s="157"/>
      <c r="AG240" s="157"/>
      <c r="AH240" s="153"/>
      <c r="AI240" s="154"/>
      <c r="AJ240" s="154"/>
      <c r="AK240" s="154"/>
      <c r="AL240" s="155"/>
      <c r="AM240" s="149"/>
      <c r="AN240" s="149"/>
      <c r="AO240" s="147"/>
      <c r="AQ240" s="145"/>
      <c r="AR240" s="145"/>
      <c r="AU240" s="144"/>
    </row>
    <row r="241" spans="1:47" ht="18" hidden="1" customHeight="1" x14ac:dyDescent="0.3">
      <c r="A241" s="135"/>
      <c r="B241" s="150"/>
      <c r="C241" s="195"/>
      <c r="D241" s="195"/>
      <c r="E241" s="195"/>
      <c r="F241" s="196"/>
      <c r="G241" s="168"/>
      <c r="H241" s="160"/>
      <c r="I241" s="184"/>
      <c r="J241" s="137"/>
      <c r="K241" s="139"/>
      <c r="L241" s="197"/>
      <c r="M241" s="137"/>
      <c r="N241" s="139"/>
      <c r="O241" s="137"/>
      <c r="P241" s="199"/>
      <c r="Q241" s="137"/>
      <c r="R241" s="199"/>
      <c r="S241" s="185"/>
      <c r="T241" s="201"/>
      <c r="U241" s="205"/>
      <c r="V241" s="185"/>
      <c r="W241" s="201"/>
      <c r="X241" s="205"/>
      <c r="Y241" s="207"/>
      <c r="Z241" s="208"/>
      <c r="AA241" s="210"/>
      <c r="AB241" s="210"/>
      <c r="AC241" s="210"/>
      <c r="AD241" s="203"/>
      <c r="AE241" s="12"/>
      <c r="AF241" s="156"/>
      <c r="AG241" s="156"/>
      <c r="AH241" s="150"/>
      <c r="AI241" s="151"/>
      <c r="AJ241" s="151"/>
      <c r="AK241" s="151"/>
      <c r="AL241" s="152"/>
      <c r="AM241" s="148"/>
      <c r="AN241" s="148"/>
      <c r="AO241" s="146"/>
      <c r="AQ241" s="145">
        <f>IF(G241="x", 1,0)</f>
        <v>0</v>
      </c>
      <c r="AR241" s="145">
        <f>IF(H241="x", 1,0)</f>
        <v>0</v>
      </c>
      <c r="AU241" s="144" t="str">
        <f>IF(A241="","",7)</f>
        <v/>
      </c>
    </row>
    <row r="242" spans="1:47" ht="18" hidden="1" customHeight="1" thickBot="1" x14ac:dyDescent="0.35">
      <c r="A242" s="194"/>
      <c r="B242" s="141"/>
      <c r="C242" s="142"/>
      <c r="D242" s="142"/>
      <c r="E242" s="142"/>
      <c r="F242" s="143"/>
      <c r="G242" s="169"/>
      <c r="H242" s="161"/>
      <c r="I242" s="161"/>
      <c r="J242" s="138"/>
      <c r="K242" s="140"/>
      <c r="L242" s="198"/>
      <c r="M242" s="138"/>
      <c r="N242" s="140"/>
      <c r="O242" s="138"/>
      <c r="P242" s="200"/>
      <c r="Q242" s="138"/>
      <c r="R242" s="200"/>
      <c r="S242" s="186"/>
      <c r="T242" s="202"/>
      <c r="U242" s="206"/>
      <c r="V242" s="186"/>
      <c r="W242" s="202"/>
      <c r="X242" s="206"/>
      <c r="Y242" s="186"/>
      <c r="Z242" s="209"/>
      <c r="AA242" s="209"/>
      <c r="AB242" s="209"/>
      <c r="AC242" s="209"/>
      <c r="AD242" s="204"/>
      <c r="AE242" s="111"/>
      <c r="AF242" s="157"/>
      <c r="AG242" s="157"/>
      <c r="AH242" s="153"/>
      <c r="AI242" s="154"/>
      <c r="AJ242" s="154"/>
      <c r="AK242" s="154"/>
      <c r="AL242" s="155"/>
      <c r="AM242" s="149"/>
      <c r="AN242" s="149"/>
      <c r="AO242" s="147"/>
      <c r="AQ242" s="145"/>
      <c r="AR242" s="145"/>
      <c r="AU242" s="144"/>
    </row>
    <row r="243" spans="1:47" ht="18" hidden="1" customHeight="1" x14ac:dyDescent="0.3">
      <c r="A243" s="135"/>
      <c r="B243" s="150"/>
      <c r="C243" s="195"/>
      <c r="D243" s="195"/>
      <c r="E243" s="195"/>
      <c r="F243" s="196"/>
      <c r="G243" s="168"/>
      <c r="H243" s="160"/>
      <c r="I243" s="184"/>
      <c r="J243" s="137"/>
      <c r="K243" s="139"/>
      <c r="L243" s="197"/>
      <c r="M243" s="137"/>
      <c r="N243" s="139"/>
      <c r="O243" s="137"/>
      <c r="P243" s="199"/>
      <c r="Q243" s="137"/>
      <c r="R243" s="199"/>
      <c r="S243" s="185"/>
      <c r="T243" s="201"/>
      <c r="U243" s="205"/>
      <c r="V243" s="185"/>
      <c r="W243" s="201"/>
      <c r="X243" s="205"/>
      <c r="Y243" s="207"/>
      <c r="Z243" s="208"/>
      <c r="AA243" s="210"/>
      <c r="AB243" s="210"/>
      <c r="AC243" s="210"/>
      <c r="AD243" s="203"/>
      <c r="AE243" s="12"/>
      <c r="AF243" s="156"/>
      <c r="AG243" s="156"/>
      <c r="AH243" s="150"/>
      <c r="AI243" s="151"/>
      <c r="AJ243" s="151"/>
      <c r="AK243" s="151"/>
      <c r="AL243" s="152"/>
      <c r="AM243" s="148"/>
      <c r="AN243" s="148"/>
      <c r="AO243" s="146"/>
      <c r="AQ243" s="145">
        <f>IF(G243="x", 1,0)</f>
        <v>0</v>
      </c>
      <c r="AR243" s="145">
        <f>IF(H243="x", 1,0)</f>
        <v>0</v>
      </c>
      <c r="AU243" s="144" t="str">
        <f>IF(A243="","",7)</f>
        <v/>
      </c>
    </row>
    <row r="244" spans="1:47" ht="18" hidden="1" customHeight="1" thickBot="1" x14ac:dyDescent="0.35">
      <c r="A244" s="194"/>
      <c r="B244" s="141"/>
      <c r="C244" s="142"/>
      <c r="D244" s="142"/>
      <c r="E244" s="142"/>
      <c r="F244" s="143"/>
      <c r="G244" s="169"/>
      <c r="H244" s="161"/>
      <c r="I244" s="161"/>
      <c r="J244" s="138"/>
      <c r="K244" s="140"/>
      <c r="L244" s="198"/>
      <c r="M244" s="138"/>
      <c r="N244" s="140"/>
      <c r="O244" s="138"/>
      <c r="P244" s="200"/>
      <c r="Q244" s="138"/>
      <c r="R244" s="200"/>
      <c r="S244" s="186"/>
      <c r="T244" s="202"/>
      <c r="U244" s="206"/>
      <c r="V244" s="186"/>
      <c r="W244" s="202"/>
      <c r="X244" s="206"/>
      <c r="Y244" s="186"/>
      <c r="Z244" s="209"/>
      <c r="AA244" s="209"/>
      <c r="AB244" s="209"/>
      <c r="AC244" s="209"/>
      <c r="AD244" s="204"/>
      <c r="AE244" s="111"/>
      <c r="AF244" s="157"/>
      <c r="AG244" s="157"/>
      <c r="AH244" s="153"/>
      <c r="AI244" s="154"/>
      <c r="AJ244" s="154"/>
      <c r="AK244" s="154"/>
      <c r="AL244" s="155"/>
      <c r="AM244" s="149"/>
      <c r="AN244" s="149"/>
      <c r="AO244" s="147"/>
      <c r="AQ244" s="145"/>
      <c r="AR244" s="145"/>
      <c r="AU244" s="144"/>
    </row>
    <row r="245" spans="1:47" ht="18" hidden="1" customHeight="1" x14ac:dyDescent="0.3">
      <c r="A245" s="135"/>
      <c r="B245" s="150"/>
      <c r="C245" s="195"/>
      <c r="D245" s="195"/>
      <c r="E245" s="195"/>
      <c r="F245" s="196"/>
      <c r="G245" s="168"/>
      <c r="H245" s="160"/>
      <c r="I245" s="184"/>
      <c r="J245" s="137"/>
      <c r="K245" s="139"/>
      <c r="L245" s="197"/>
      <c r="M245" s="137"/>
      <c r="N245" s="139"/>
      <c r="O245" s="137"/>
      <c r="P245" s="199"/>
      <c r="Q245" s="137"/>
      <c r="R245" s="199"/>
      <c r="S245" s="185"/>
      <c r="T245" s="201"/>
      <c r="U245" s="205"/>
      <c r="V245" s="185"/>
      <c r="W245" s="201"/>
      <c r="X245" s="205"/>
      <c r="Y245" s="207"/>
      <c r="Z245" s="208"/>
      <c r="AA245" s="210"/>
      <c r="AB245" s="210"/>
      <c r="AC245" s="210"/>
      <c r="AD245" s="203"/>
      <c r="AE245" s="12"/>
      <c r="AF245" s="156"/>
      <c r="AG245" s="156"/>
      <c r="AH245" s="150"/>
      <c r="AI245" s="151"/>
      <c r="AJ245" s="151"/>
      <c r="AK245" s="151"/>
      <c r="AL245" s="152"/>
      <c r="AM245" s="148"/>
      <c r="AN245" s="148"/>
      <c r="AO245" s="146"/>
      <c r="AQ245" s="145">
        <f>IF(G245="x", 1,0)</f>
        <v>0</v>
      </c>
      <c r="AR245" s="145">
        <f>IF(H245="x", 1,0)</f>
        <v>0</v>
      </c>
      <c r="AU245" s="144" t="str">
        <f>IF(A245="","",7)</f>
        <v/>
      </c>
    </row>
    <row r="246" spans="1:47" ht="18" hidden="1" customHeight="1" thickBot="1" x14ac:dyDescent="0.35">
      <c r="A246" s="194"/>
      <c r="B246" s="141"/>
      <c r="C246" s="142"/>
      <c r="D246" s="142"/>
      <c r="E246" s="142"/>
      <c r="F246" s="143"/>
      <c r="G246" s="169"/>
      <c r="H246" s="161"/>
      <c r="I246" s="161"/>
      <c r="J246" s="138"/>
      <c r="K246" s="140"/>
      <c r="L246" s="198"/>
      <c r="M246" s="138"/>
      <c r="N246" s="140"/>
      <c r="O246" s="138"/>
      <c r="P246" s="200"/>
      <c r="Q246" s="138"/>
      <c r="R246" s="200"/>
      <c r="S246" s="186"/>
      <c r="T246" s="202"/>
      <c r="U246" s="206"/>
      <c r="V246" s="186"/>
      <c r="W246" s="202"/>
      <c r="X246" s="206"/>
      <c r="Y246" s="186"/>
      <c r="Z246" s="209"/>
      <c r="AA246" s="209"/>
      <c r="AB246" s="209"/>
      <c r="AC246" s="209"/>
      <c r="AD246" s="204"/>
      <c r="AE246" s="111"/>
      <c r="AF246" s="157"/>
      <c r="AG246" s="157"/>
      <c r="AH246" s="153"/>
      <c r="AI246" s="154"/>
      <c r="AJ246" s="154"/>
      <c r="AK246" s="154"/>
      <c r="AL246" s="155"/>
      <c r="AM246" s="149"/>
      <c r="AN246" s="149"/>
      <c r="AO246" s="147"/>
      <c r="AQ246" s="145"/>
      <c r="AR246" s="145"/>
      <c r="AU246" s="144"/>
    </row>
    <row r="247" spans="1:47" ht="18" hidden="1" customHeight="1" x14ac:dyDescent="0.3">
      <c r="A247" s="135"/>
      <c r="B247" s="150"/>
      <c r="C247" s="195"/>
      <c r="D247" s="195"/>
      <c r="E247" s="195"/>
      <c r="F247" s="196"/>
      <c r="G247" s="168"/>
      <c r="H247" s="160"/>
      <c r="I247" s="184"/>
      <c r="J247" s="137"/>
      <c r="K247" s="139"/>
      <c r="L247" s="197"/>
      <c r="M247" s="137"/>
      <c r="N247" s="139"/>
      <c r="O247" s="137"/>
      <c r="P247" s="199"/>
      <c r="Q247" s="137"/>
      <c r="R247" s="199"/>
      <c r="S247" s="185"/>
      <c r="T247" s="201"/>
      <c r="U247" s="205"/>
      <c r="V247" s="185"/>
      <c r="W247" s="201"/>
      <c r="X247" s="205"/>
      <c r="Y247" s="207"/>
      <c r="Z247" s="208"/>
      <c r="AA247" s="210"/>
      <c r="AB247" s="210"/>
      <c r="AC247" s="210"/>
      <c r="AD247" s="203"/>
      <c r="AE247" s="12"/>
      <c r="AF247" s="156"/>
      <c r="AG247" s="156"/>
      <c r="AH247" s="150"/>
      <c r="AI247" s="151"/>
      <c r="AJ247" s="151"/>
      <c r="AK247" s="151"/>
      <c r="AL247" s="152"/>
      <c r="AM247" s="148"/>
      <c r="AN247" s="148"/>
      <c r="AO247" s="146"/>
      <c r="AQ247" s="145">
        <f>IF(G247="x", 1,0)</f>
        <v>0</v>
      </c>
      <c r="AR247" s="145">
        <f>IF(H247="x", 1,0)</f>
        <v>0</v>
      </c>
      <c r="AU247" s="144" t="str">
        <f>IF(A247="","",7)</f>
        <v/>
      </c>
    </row>
    <row r="248" spans="1:47" ht="18" hidden="1" customHeight="1" thickBot="1" x14ac:dyDescent="0.35">
      <c r="A248" s="194"/>
      <c r="B248" s="141"/>
      <c r="C248" s="142"/>
      <c r="D248" s="142"/>
      <c r="E248" s="142"/>
      <c r="F248" s="143"/>
      <c r="G248" s="169"/>
      <c r="H248" s="161"/>
      <c r="I248" s="161"/>
      <c r="J248" s="138"/>
      <c r="K248" s="140"/>
      <c r="L248" s="198"/>
      <c r="M248" s="138"/>
      <c r="N248" s="140"/>
      <c r="O248" s="138"/>
      <c r="P248" s="200"/>
      <c r="Q248" s="138"/>
      <c r="R248" s="200"/>
      <c r="S248" s="186"/>
      <c r="T248" s="202"/>
      <c r="U248" s="206"/>
      <c r="V248" s="186"/>
      <c r="W248" s="202"/>
      <c r="X248" s="206"/>
      <c r="Y248" s="186"/>
      <c r="Z248" s="209"/>
      <c r="AA248" s="209"/>
      <c r="AB248" s="209"/>
      <c r="AC248" s="209"/>
      <c r="AD248" s="204"/>
      <c r="AE248" s="111"/>
      <c r="AF248" s="157"/>
      <c r="AG248" s="157"/>
      <c r="AH248" s="153"/>
      <c r="AI248" s="154"/>
      <c r="AJ248" s="154"/>
      <c r="AK248" s="154"/>
      <c r="AL248" s="155"/>
      <c r="AM248" s="149"/>
      <c r="AN248" s="149"/>
      <c r="AO248" s="147"/>
      <c r="AQ248" s="145"/>
      <c r="AR248" s="145"/>
      <c r="AU248" s="144"/>
    </row>
    <row r="249" spans="1:47" ht="18" hidden="1" customHeight="1" x14ac:dyDescent="0.3">
      <c r="A249" s="135"/>
      <c r="B249" s="150"/>
      <c r="C249" s="195"/>
      <c r="D249" s="195"/>
      <c r="E249" s="195"/>
      <c r="F249" s="196"/>
      <c r="G249" s="168"/>
      <c r="H249" s="160"/>
      <c r="I249" s="184"/>
      <c r="J249" s="137"/>
      <c r="K249" s="139"/>
      <c r="L249" s="197"/>
      <c r="M249" s="137"/>
      <c r="N249" s="139"/>
      <c r="O249" s="137"/>
      <c r="P249" s="199"/>
      <c r="Q249" s="137"/>
      <c r="R249" s="199"/>
      <c r="S249" s="185"/>
      <c r="T249" s="201"/>
      <c r="U249" s="205"/>
      <c r="V249" s="185"/>
      <c r="W249" s="201"/>
      <c r="X249" s="205"/>
      <c r="Y249" s="207"/>
      <c r="Z249" s="208"/>
      <c r="AA249" s="210"/>
      <c r="AB249" s="210"/>
      <c r="AC249" s="210"/>
      <c r="AD249" s="203"/>
      <c r="AE249" s="12"/>
      <c r="AF249" s="156"/>
      <c r="AG249" s="156"/>
      <c r="AH249" s="150"/>
      <c r="AI249" s="151"/>
      <c r="AJ249" s="151"/>
      <c r="AK249" s="151"/>
      <c r="AL249" s="152"/>
      <c r="AM249" s="148"/>
      <c r="AN249" s="148"/>
      <c r="AO249" s="146"/>
      <c r="AQ249" s="145">
        <f>IF(G249="x", 1,0)</f>
        <v>0</v>
      </c>
      <c r="AR249" s="145">
        <f>IF(H249="x", 1,0)</f>
        <v>0</v>
      </c>
      <c r="AU249" s="144" t="str">
        <f>IF(A249="","",7)</f>
        <v/>
      </c>
    </row>
    <row r="250" spans="1:47" ht="18" hidden="1" customHeight="1" thickBot="1" x14ac:dyDescent="0.35">
      <c r="A250" s="194"/>
      <c r="B250" s="141"/>
      <c r="C250" s="142"/>
      <c r="D250" s="142"/>
      <c r="E250" s="142"/>
      <c r="F250" s="143"/>
      <c r="G250" s="169"/>
      <c r="H250" s="161"/>
      <c r="I250" s="161"/>
      <c r="J250" s="138"/>
      <c r="K250" s="140"/>
      <c r="L250" s="198"/>
      <c r="M250" s="138"/>
      <c r="N250" s="140"/>
      <c r="O250" s="138"/>
      <c r="P250" s="200"/>
      <c r="Q250" s="138"/>
      <c r="R250" s="200"/>
      <c r="S250" s="186"/>
      <c r="T250" s="202"/>
      <c r="U250" s="206"/>
      <c r="V250" s="186"/>
      <c r="W250" s="202"/>
      <c r="X250" s="206"/>
      <c r="Y250" s="186"/>
      <c r="Z250" s="209"/>
      <c r="AA250" s="209"/>
      <c r="AB250" s="209"/>
      <c r="AC250" s="209"/>
      <c r="AD250" s="204"/>
      <c r="AE250" s="111"/>
      <c r="AF250" s="157"/>
      <c r="AG250" s="157"/>
      <c r="AH250" s="153"/>
      <c r="AI250" s="154"/>
      <c r="AJ250" s="154"/>
      <c r="AK250" s="154"/>
      <c r="AL250" s="155"/>
      <c r="AM250" s="149"/>
      <c r="AN250" s="149"/>
      <c r="AO250" s="147"/>
      <c r="AQ250" s="145"/>
      <c r="AR250" s="145"/>
      <c r="AU250" s="144"/>
    </row>
    <row r="251" spans="1:47" ht="18" hidden="1" customHeight="1" x14ac:dyDescent="0.3">
      <c r="A251" s="135"/>
      <c r="B251" s="150"/>
      <c r="C251" s="195"/>
      <c r="D251" s="195"/>
      <c r="E251" s="195"/>
      <c r="F251" s="196"/>
      <c r="G251" s="168"/>
      <c r="H251" s="160"/>
      <c r="I251" s="184"/>
      <c r="J251" s="137"/>
      <c r="K251" s="139"/>
      <c r="L251" s="197"/>
      <c r="M251" s="137"/>
      <c r="N251" s="139"/>
      <c r="O251" s="137"/>
      <c r="P251" s="199"/>
      <c r="Q251" s="137"/>
      <c r="R251" s="199"/>
      <c r="S251" s="185"/>
      <c r="T251" s="201"/>
      <c r="U251" s="205"/>
      <c r="V251" s="185"/>
      <c r="W251" s="201"/>
      <c r="X251" s="205"/>
      <c r="Y251" s="207"/>
      <c r="Z251" s="208"/>
      <c r="AA251" s="210"/>
      <c r="AB251" s="210"/>
      <c r="AC251" s="210"/>
      <c r="AD251" s="203"/>
      <c r="AE251" s="12"/>
      <c r="AF251" s="156"/>
      <c r="AG251" s="156"/>
      <c r="AH251" s="150"/>
      <c r="AI251" s="151"/>
      <c r="AJ251" s="151"/>
      <c r="AK251" s="151"/>
      <c r="AL251" s="152"/>
      <c r="AM251" s="148"/>
      <c r="AN251" s="148"/>
      <c r="AO251" s="146"/>
      <c r="AQ251" s="145">
        <f>IF(G251="x", 1,0)</f>
        <v>0</v>
      </c>
      <c r="AR251" s="145">
        <f>IF(H251="x", 1,0)</f>
        <v>0</v>
      </c>
      <c r="AU251" s="144" t="str">
        <f>IF(A251="","",7)</f>
        <v/>
      </c>
    </row>
    <row r="252" spans="1:47" ht="18" hidden="1" customHeight="1" thickBot="1" x14ac:dyDescent="0.35">
      <c r="A252" s="194"/>
      <c r="B252" s="141"/>
      <c r="C252" s="142"/>
      <c r="D252" s="142"/>
      <c r="E252" s="142"/>
      <c r="F252" s="143"/>
      <c r="G252" s="169"/>
      <c r="H252" s="161"/>
      <c r="I252" s="161"/>
      <c r="J252" s="138"/>
      <c r="K252" s="140"/>
      <c r="L252" s="198"/>
      <c r="M252" s="138"/>
      <c r="N252" s="140"/>
      <c r="O252" s="138"/>
      <c r="P252" s="200"/>
      <c r="Q252" s="138"/>
      <c r="R252" s="200"/>
      <c r="S252" s="186"/>
      <c r="T252" s="202"/>
      <c r="U252" s="206"/>
      <c r="V252" s="186"/>
      <c r="W252" s="202"/>
      <c r="X252" s="206"/>
      <c r="Y252" s="186"/>
      <c r="Z252" s="209"/>
      <c r="AA252" s="209"/>
      <c r="AB252" s="209"/>
      <c r="AC252" s="209"/>
      <c r="AD252" s="204"/>
      <c r="AE252" s="111"/>
      <c r="AF252" s="157"/>
      <c r="AG252" s="157"/>
      <c r="AH252" s="153"/>
      <c r="AI252" s="154"/>
      <c r="AJ252" s="154"/>
      <c r="AK252" s="154"/>
      <c r="AL252" s="155"/>
      <c r="AM252" s="149"/>
      <c r="AN252" s="149"/>
      <c r="AO252" s="147"/>
      <c r="AQ252" s="145"/>
      <c r="AR252" s="145"/>
      <c r="AU252" s="144"/>
    </row>
    <row r="253" spans="1:47" ht="18" hidden="1" customHeight="1" x14ac:dyDescent="0.3">
      <c r="A253" s="135"/>
      <c r="B253" s="150"/>
      <c r="C253" s="195"/>
      <c r="D253" s="195"/>
      <c r="E253" s="195"/>
      <c r="F253" s="196"/>
      <c r="G253" s="168"/>
      <c r="H253" s="160"/>
      <c r="I253" s="184"/>
      <c r="J253" s="137"/>
      <c r="K253" s="139"/>
      <c r="L253" s="197"/>
      <c r="M253" s="137"/>
      <c r="N253" s="139"/>
      <c r="O253" s="137"/>
      <c r="P253" s="199"/>
      <c r="Q253" s="137"/>
      <c r="R253" s="199"/>
      <c r="S253" s="185"/>
      <c r="T253" s="201"/>
      <c r="U253" s="205"/>
      <c r="V253" s="185"/>
      <c r="W253" s="201"/>
      <c r="X253" s="205"/>
      <c r="Y253" s="207"/>
      <c r="Z253" s="208"/>
      <c r="AA253" s="210"/>
      <c r="AB253" s="210"/>
      <c r="AC253" s="210"/>
      <c r="AD253" s="203"/>
      <c r="AE253" s="12"/>
      <c r="AF253" s="156"/>
      <c r="AG253" s="156"/>
      <c r="AH253" s="150"/>
      <c r="AI253" s="151"/>
      <c r="AJ253" s="151"/>
      <c r="AK253" s="151"/>
      <c r="AL253" s="152"/>
      <c r="AM253" s="148"/>
      <c r="AN253" s="148"/>
      <c r="AO253" s="146"/>
      <c r="AQ253" s="145">
        <f>IF(G253="x", 1,0)</f>
        <v>0</v>
      </c>
      <c r="AR253" s="145">
        <f>IF(H253="x", 1,0)</f>
        <v>0</v>
      </c>
      <c r="AU253" s="144" t="str">
        <f>IF(A253="","",7)</f>
        <v/>
      </c>
    </row>
    <row r="254" spans="1:47" ht="18" hidden="1" customHeight="1" thickBot="1" x14ac:dyDescent="0.35">
      <c r="A254" s="194"/>
      <c r="B254" s="141"/>
      <c r="C254" s="142"/>
      <c r="D254" s="142"/>
      <c r="E254" s="142"/>
      <c r="F254" s="143"/>
      <c r="G254" s="169"/>
      <c r="H254" s="161"/>
      <c r="I254" s="161"/>
      <c r="J254" s="138"/>
      <c r="K254" s="140"/>
      <c r="L254" s="198"/>
      <c r="M254" s="138"/>
      <c r="N254" s="140"/>
      <c r="O254" s="138"/>
      <c r="P254" s="200"/>
      <c r="Q254" s="138"/>
      <c r="R254" s="200"/>
      <c r="S254" s="186"/>
      <c r="T254" s="202"/>
      <c r="U254" s="206"/>
      <c r="V254" s="186"/>
      <c r="W254" s="202"/>
      <c r="X254" s="206"/>
      <c r="Y254" s="186"/>
      <c r="Z254" s="209"/>
      <c r="AA254" s="209"/>
      <c r="AB254" s="209"/>
      <c r="AC254" s="209"/>
      <c r="AD254" s="204"/>
      <c r="AE254" s="111"/>
      <c r="AF254" s="157"/>
      <c r="AG254" s="157"/>
      <c r="AH254" s="153"/>
      <c r="AI254" s="154"/>
      <c r="AJ254" s="154"/>
      <c r="AK254" s="154"/>
      <c r="AL254" s="155"/>
      <c r="AM254" s="149"/>
      <c r="AN254" s="149"/>
      <c r="AO254" s="147"/>
      <c r="AQ254" s="145"/>
      <c r="AR254" s="145"/>
      <c r="AU254" s="144"/>
    </row>
    <row r="255" spans="1:47" ht="18" hidden="1" customHeight="1" x14ac:dyDescent="0.3">
      <c r="A255" s="135"/>
      <c r="B255" s="150"/>
      <c r="C255" s="195"/>
      <c r="D255" s="195"/>
      <c r="E255" s="195"/>
      <c r="F255" s="196"/>
      <c r="G255" s="168"/>
      <c r="H255" s="160"/>
      <c r="I255" s="184"/>
      <c r="J255" s="137"/>
      <c r="K255" s="139"/>
      <c r="L255" s="197"/>
      <c r="M255" s="137"/>
      <c r="N255" s="139"/>
      <c r="O255" s="137"/>
      <c r="P255" s="199"/>
      <c r="Q255" s="137"/>
      <c r="R255" s="199"/>
      <c r="S255" s="185"/>
      <c r="T255" s="201"/>
      <c r="U255" s="205"/>
      <c r="V255" s="185"/>
      <c r="W255" s="201"/>
      <c r="X255" s="205"/>
      <c r="Y255" s="207"/>
      <c r="Z255" s="208"/>
      <c r="AA255" s="210"/>
      <c r="AB255" s="210"/>
      <c r="AC255" s="210"/>
      <c r="AD255" s="203"/>
      <c r="AE255" s="12"/>
      <c r="AF255" s="156"/>
      <c r="AG255" s="156"/>
      <c r="AH255" s="150"/>
      <c r="AI255" s="151"/>
      <c r="AJ255" s="151"/>
      <c r="AK255" s="151"/>
      <c r="AL255" s="152"/>
      <c r="AM255" s="148"/>
      <c r="AN255" s="148"/>
      <c r="AO255" s="146"/>
      <c r="AQ255" s="145">
        <f>IF(G255="x", 1,0)</f>
        <v>0</v>
      </c>
      <c r="AR255" s="145">
        <f>IF(H255="x", 1,0)</f>
        <v>0</v>
      </c>
      <c r="AU255" s="144" t="str">
        <f>IF(A255="","",7)</f>
        <v/>
      </c>
    </row>
    <row r="256" spans="1:47" ht="18" hidden="1" customHeight="1" thickBot="1" x14ac:dyDescent="0.35">
      <c r="A256" s="194"/>
      <c r="B256" s="141"/>
      <c r="C256" s="142"/>
      <c r="D256" s="142"/>
      <c r="E256" s="142"/>
      <c r="F256" s="143"/>
      <c r="G256" s="169"/>
      <c r="H256" s="161"/>
      <c r="I256" s="161"/>
      <c r="J256" s="138"/>
      <c r="K256" s="140"/>
      <c r="L256" s="198"/>
      <c r="M256" s="138"/>
      <c r="N256" s="140"/>
      <c r="O256" s="138"/>
      <c r="P256" s="200"/>
      <c r="Q256" s="138"/>
      <c r="R256" s="200"/>
      <c r="S256" s="186"/>
      <c r="T256" s="202"/>
      <c r="U256" s="206"/>
      <c r="V256" s="186"/>
      <c r="W256" s="202"/>
      <c r="X256" s="206"/>
      <c r="Y256" s="186"/>
      <c r="Z256" s="209"/>
      <c r="AA256" s="209"/>
      <c r="AB256" s="209"/>
      <c r="AC256" s="209"/>
      <c r="AD256" s="204"/>
      <c r="AE256" s="111"/>
      <c r="AF256" s="157"/>
      <c r="AG256" s="157"/>
      <c r="AH256" s="153"/>
      <c r="AI256" s="154"/>
      <c r="AJ256" s="154"/>
      <c r="AK256" s="154"/>
      <c r="AL256" s="155"/>
      <c r="AM256" s="149"/>
      <c r="AN256" s="149"/>
      <c r="AO256" s="147"/>
      <c r="AQ256" s="145"/>
      <c r="AR256" s="145"/>
      <c r="AU256" s="144"/>
    </row>
    <row r="257" spans="1:47" ht="18" hidden="1" customHeight="1" x14ac:dyDescent="0.3">
      <c r="A257" s="135"/>
      <c r="B257" s="150"/>
      <c r="C257" s="195"/>
      <c r="D257" s="195"/>
      <c r="E257" s="195"/>
      <c r="F257" s="196"/>
      <c r="G257" s="168"/>
      <c r="H257" s="160"/>
      <c r="I257" s="184"/>
      <c r="J257" s="137"/>
      <c r="K257" s="139"/>
      <c r="L257" s="197"/>
      <c r="M257" s="137"/>
      <c r="N257" s="139"/>
      <c r="O257" s="137"/>
      <c r="P257" s="199"/>
      <c r="Q257" s="137"/>
      <c r="R257" s="199"/>
      <c r="S257" s="185"/>
      <c r="T257" s="201"/>
      <c r="U257" s="205"/>
      <c r="V257" s="185"/>
      <c r="W257" s="201"/>
      <c r="X257" s="205"/>
      <c r="Y257" s="207"/>
      <c r="Z257" s="208"/>
      <c r="AA257" s="210"/>
      <c r="AB257" s="210"/>
      <c r="AC257" s="210"/>
      <c r="AD257" s="203"/>
      <c r="AE257" s="12"/>
      <c r="AF257" s="156"/>
      <c r="AG257" s="156"/>
      <c r="AH257" s="150"/>
      <c r="AI257" s="151"/>
      <c r="AJ257" s="151"/>
      <c r="AK257" s="151"/>
      <c r="AL257" s="152"/>
      <c r="AM257" s="148"/>
      <c r="AN257" s="148"/>
      <c r="AO257" s="146"/>
      <c r="AQ257" s="145">
        <f>IF(G257="x", 1,0)</f>
        <v>0</v>
      </c>
      <c r="AR257" s="145">
        <f>IF(H257="x", 1,0)</f>
        <v>0</v>
      </c>
      <c r="AU257" s="144" t="str">
        <f>IF(A257="","",7)</f>
        <v/>
      </c>
    </row>
    <row r="258" spans="1:47" ht="18" hidden="1" customHeight="1" thickBot="1" x14ac:dyDescent="0.35">
      <c r="A258" s="194"/>
      <c r="B258" s="141"/>
      <c r="C258" s="142"/>
      <c r="D258" s="142"/>
      <c r="E258" s="142"/>
      <c r="F258" s="143"/>
      <c r="G258" s="169"/>
      <c r="H258" s="161"/>
      <c r="I258" s="161"/>
      <c r="J258" s="138"/>
      <c r="K258" s="140"/>
      <c r="L258" s="198"/>
      <c r="M258" s="138"/>
      <c r="N258" s="140"/>
      <c r="O258" s="138"/>
      <c r="P258" s="200"/>
      <c r="Q258" s="138"/>
      <c r="R258" s="200"/>
      <c r="S258" s="186"/>
      <c r="T258" s="202"/>
      <c r="U258" s="206"/>
      <c r="V258" s="186"/>
      <c r="W258" s="202"/>
      <c r="X258" s="206"/>
      <c r="Y258" s="186"/>
      <c r="Z258" s="209"/>
      <c r="AA258" s="209"/>
      <c r="AB258" s="209"/>
      <c r="AC258" s="209"/>
      <c r="AD258" s="204"/>
      <c r="AE258" s="111"/>
      <c r="AF258" s="157"/>
      <c r="AG258" s="157"/>
      <c r="AH258" s="153"/>
      <c r="AI258" s="154"/>
      <c r="AJ258" s="154"/>
      <c r="AK258" s="154"/>
      <c r="AL258" s="155"/>
      <c r="AM258" s="149"/>
      <c r="AN258" s="149"/>
      <c r="AO258" s="147"/>
      <c r="AQ258" s="145"/>
      <c r="AR258" s="145"/>
      <c r="AU258" s="144"/>
    </row>
    <row r="259" spans="1:47" ht="18" hidden="1" customHeight="1" x14ac:dyDescent="0.3">
      <c r="A259" s="135"/>
      <c r="B259" s="150"/>
      <c r="C259" s="195"/>
      <c r="D259" s="195"/>
      <c r="E259" s="195"/>
      <c r="F259" s="196"/>
      <c r="G259" s="168"/>
      <c r="H259" s="160"/>
      <c r="I259" s="184"/>
      <c r="J259" s="137"/>
      <c r="K259" s="139"/>
      <c r="L259" s="197"/>
      <c r="M259" s="137"/>
      <c r="N259" s="139"/>
      <c r="O259" s="137"/>
      <c r="P259" s="199"/>
      <c r="Q259" s="137"/>
      <c r="R259" s="199"/>
      <c r="S259" s="185"/>
      <c r="T259" s="201"/>
      <c r="U259" s="205"/>
      <c r="V259" s="185"/>
      <c r="W259" s="201"/>
      <c r="X259" s="205"/>
      <c r="Y259" s="207"/>
      <c r="Z259" s="208"/>
      <c r="AA259" s="210"/>
      <c r="AB259" s="210"/>
      <c r="AC259" s="210"/>
      <c r="AD259" s="203"/>
      <c r="AE259" s="12"/>
      <c r="AF259" s="156"/>
      <c r="AG259" s="156"/>
      <c r="AH259" s="150"/>
      <c r="AI259" s="151"/>
      <c r="AJ259" s="151"/>
      <c r="AK259" s="151"/>
      <c r="AL259" s="152"/>
      <c r="AM259" s="148"/>
      <c r="AN259" s="148"/>
      <c r="AO259" s="146"/>
      <c r="AQ259" s="145">
        <f>IF(G259="x", 1,0)</f>
        <v>0</v>
      </c>
      <c r="AR259" s="145">
        <f>IF(H259="x", 1,0)</f>
        <v>0</v>
      </c>
      <c r="AU259" s="144" t="str">
        <f>IF(A259="","",7)</f>
        <v/>
      </c>
    </row>
    <row r="260" spans="1:47" ht="18" hidden="1" customHeight="1" thickBot="1" x14ac:dyDescent="0.35">
      <c r="A260" s="194"/>
      <c r="B260" s="141"/>
      <c r="C260" s="142"/>
      <c r="D260" s="142"/>
      <c r="E260" s="142"/>
      <c r="F260" s="143"/>
      <c r="G260" s="169"/>
      <c r="H260" s="161"/>
      <c r="I260" s="161"/>
      <c r="J260" s="138"/>
      <c r="K260" s="140"/>
      <c r="L260" s="198"/>
      <c r="M260" s="138"/>
      <c r="N260" s="140"/>
      <c r="O260" s="138"/>
      <c r="P260" s="200"/>
      <c r="Q260" s="138"/>
      <c r="R260" s="200"/>
      <c r="S260" s="186"/>
      <c r="T260" s="202"/>
      <c r="U260" s="206"/>
      <c r="V260" s="186"/>
      <c r="W260" s="202"/>
      <c r="X260" s="206"/>
      <c r="Y260" s="186"/>
      <c r="Z260" s="209"/>
      <c r="AA260" s="209"/>
      <c r="AB260" s="209"/>
      <c r="AC260" s="209"/>
      <c r="AD260" s="204"/>
      <c r="AE260" s="111"/>
      <c r="AF260" s="157"/>
      <c r="AG260" s="157"/>
      <c r="AH260" s="153"/>
      <c r="AI260" s="154"/>
      <c r="AJ260" s="154"/>
      <c r="AK260" s="154"/>
      <c r="AL260" s="155"/>
      <c r="AM260" s="149"/>
      <c r="AN260" s="149"/>
      <c r="AO260" s="147"/>
      <c r="AQ260" s="145"/>
      <c r="AR260" s="145"/>
      <c r="AU260" s="144"/>
    </row>
    <row r="261" spans="1:47" ht="18" hidden="1" customHeight="1" x14ac:dyDescent="0.3">
      <c r="A261" s="135"/>
      <c r="B261" s="150"/>
      <c r="C261" s="195"/>
      <c r="D261" s="195"/>
      <c r="E261" s="195"/>
      <c r="F261" s="196"/>
      <c r="G261" s="168"/>
      <c r="H261" s="160"/>
      <c r="I261" s="184"/>
      <c r="J261" s="137"/>
      <c r="K261" s="139"/>
      <c r="L261" s="197"/>
      <c r="M261" s="137"/>
      <c r="N261" s="139"/>
      <c r="O261" s="137"/>
      <c r="P261" s="199"/>
      <c r="Q261" s="137"/>
      <c r="R261" s="199"/>
      <c r="S261" s="185"/>
      <c r="T261" s="201"/>
      <c r="U261" s="205"/>
      <c r="V261" s="185"/>
      <c r="W261" s="201"/>
      <c r="X261" s="205"/>
      <c r="Y261" s="207"/>
      <c r="Z261" s="208"/>
      <c r="AA261" s="210"/>
      <c r="AB261" s="210"/>
      <c r="AC261" s="210"/>
      <c r="AD261" s="203"/>
      <c r="AE261" s="12"/>
      <c r="AF261" s="156"/>
      <c r="AG261" s="156"/>
      <c r="AH261" s="150"/>
      <c r="AI261" s="151"/>
      <c r="AJ261" s="151"/>
      <c r="AK261" s="151"/>
      <c r="AL261" s="152"/>
      <c r="AM261" s="148"/>
      <c r="AN261" s="148"/>
      <c r="AO261" s="146"/>
      <c r="AQ261" s="145">
        <f>IF(G261="x", 1,0)</f>
        <v>0</v>
      </c>
      <c r="AR261" s="145">
        <f>IF(H261="x", 1,0)</f>
        <v>0</v>
      </c>
      <c r="AU261" s="144" t="str">
        <f>IF(A261="","",8)</f>
        <v/>
      </c>
    </row>
    <row r="262" spans="1:47" ht="18" hidden="1" customHeight="1" thickBot="1" x14ac:dyDescent="0.35">
      <c r="A262" s="194"/>
      <c r="B262" s="141"/>
      <c r="C262" s="142"/>
      <c r="D262" s="142"/>
      <c r="E262" s="142"/>
      <c r="F262" s="143"/>
      <c r="G262" s="169"/>
      <c r="H262" s="161"/>
      <c r="I262" s="161"/>
      <c r="J262" s="138"/>
      <c r="K262" s="140"/>
      <c r="L262" s="198"/>
      <c r="M262" s="138"/>
      <c r="N262" s="140"/>
      <c r="O262" s="138"/>
      <c r="P262" s="200"/>
      <c r="Q262" s="138"/>
      <c r="R262" s="200"/>
      <c r="S262" s="186"/>
      <c r="T262" s="202"/>
      <c r="U262" s="206"/>
      <c r="V262" s="186"/>
      <c r="W262" s="202"/>
      <c r="X262" s="206"/>
      <c r="Y262" s="186"/>
      <c r="Z262" s="209"/>
      <c r="AA262" s="209"/>
      <c r="AB262" s="209"/>
      <c r="AC262" s="209"/>
      <c r="AD262" s="204"/>
      <c r="AE262" s="111"/>
      <c r="AF262" s="157"/>
      <c r="AG262" s="157"/>
      <c r="AH262" s="153"/>
      <c r="AI262" s="154"/>
      <c r="AJ262" s="154"/>
      <c r="AK262" s="154"/>
      <c r="AL262" s="155"/>
      <c r="AM262" s="149"/>
      <c r="AN262" s="149"/>
      <c r="AO262" s="147"/>
      <c r="AQ262" s="145"/>
      <c r="AR262" s="145"/>
      <c r="AU262" s="144"/>
    </row>
    <row r="263" spans="1:47" ht="18" hidden="1" customHeight="1" x14ac:dyDescent="0.3">
      <c r="A263" s="135"/>
      <c r="B263" s="150"/>
      <c r="C263" s="195"/>
      <c r="D263" s="195"/>
      <c r="E263" s="195"/>
      <c r="F263" s="196"/>
      <c r="G263" s="168"/>
      <c r="H263" s="160"/>
      <c r="I263" s="184"/>
      <c r="J263" s="137"/>
      <c r="K263" s="139"/>
      <c r="L263" s="197"/>
      <c r="M263" s="137"/>
      <c r="N263" s="139"/>
      <c r="O263" s="137"/>
      <c r="P263" s="199"/>
      <c r="Q263" s="137"/>
      <c r="R263" s="199"/>
      <c r="S263" s="185"/>
      <c r="T263" s="201"/>
      <c r="U263" s="205"/>
      <c r="V263" s="185"/>
      <c r="W263" s="201"/>
      <c r="X263" s="205"/>
      <c r="Y263" s="207"/>
      <c r="Z263" s="208"/>
      <c r="AA263" s="210"/>
      <c r="AB263" s="210"/>
      <c r="AC263" s="210"/>
      <c r="AD263" s="203"/>
      <c r="AE263" s="12"/>
      <c r="AF263" s="156"/>
      <c r="AG263" s="156"/>
      <c r="AH263" s="150"/>
      <c r="AI263" s="151"/>
      <c r="AJ263" s="151"/>
      <c r="AK263" s="151"/>
      <c r="AL263" s="152"/>
      <c r="AM263" s="148"/>
      <c r="AN263" s="148"/>
      <c r="AO263" s="146"/>
      <c r="AQ263" s="145">
        <f>IF(G263="x", 1,0)</f>
        <v>0</v>
      </c>
      <c r="AR263" s="145">
        <f>IF(H263="x", 1,0)</f>
        <v>0</v>
      </c>
      <c r="AU263" s="144" t="str">
        <f>IF(A263="","",8)</f>
        <v/>
      </c>
    </row>
    <row r="264" spans="1:47" ht="18" hidden="1" customHeight="1" thickBot="1" x14ac:dyDescent="0.35">
      <c r="A264" s="194"/>
      <c r="B264" s="141"/>
      <c r="C264" s="142"/>
      <c r="D264" s="142"/>
      <c r="E264" s="142"/>
      <c r="F264" s="143"/>
      <c r="G264" s="169"/>
      <c r="H264" s="161"/>
      <c r="I264" s="161"/>
      <c r="J264" s="138"/>
      <c r="K264" s="140"/>
      <c r="L264" s="198"/>
      <c r="M264" s="138"/>
      <c r="N264" s="140"/>
      <c r="O264" s="138"/>
      <c r="P264" s="200"/>
      <c r="Q264" s="138"/>
      <c r="R264" s="200"/>
      <c r="S264" s="186"/>
      <c r="T264" s="202"/>
      <c r="U264" s="206"/>
      <c r="V264" s="186"/>
      <c r="W264" s="202"/>
      <c r="X264" s="206"/>
      <c r="Y264" s="186"/>
      <c r="Z264" s="209"/>
      <c r="AA264" s="209"/>
      <c r="AB264" s="209"/>
      <c r="AC264" s="209"/>
      <c r="AD264" s="204"/>
      <c r="AE264" s="111"/>
      <c r="AF264" s="157"/>
      <c r="AG264" s="157"/>
      <c r="AH264" s="153"/>
      <c r="AI264" s="154"/>
      <c r="AJ264" s="154"/>
      <c r="AK264" s="154"/>
      <c r="AL264" s="155"/>
      <c r="AM264" s="149"/>
      <c r="AN264" s="149"/>
      <c r="AO264" s="147"/>
      <c r="AQ264" s="145"/>
      <c r="AR264" s="145"/>
      <c r="AU264" s="144"/>
    </row>
    <row r="265" spans="1:47" ht="18" hidden="1" customHeight="1" x14ac:dyDescent="0.3">
      <c r="A265" s="135"/>
      <c r="B265" s="150"/>
      <c r="C265" s="195"/>
      <c r="D265" s="195"/>
      <c r="E265" s="195"/>
      <c r="F265" s="196"/>
      <c r="G265" s="168"/>
      <c r="H265" s="160"/>
      <c r="I265" s="184"/>
      <c r="J265" s="137"/>
      <c r="K265" s="139"/>
      <c r="L265" s="197"/>
      <c r="M265" s="137"/>
      <c r="N265" s="139"/>
      <c r="O265" s="137"/>
      <c r="P265" s="199"/>
      <c r="Q265" s="137"/>
      <c r="R265" s="199"/>
      <c r="S265" s="185"/>
      <c r="T265" s="201"/>
      <c r="U265" s="205"/>
      <c r="V265" s="185"/>
      <c r="W265" s="201"/>
      <c r="X265" s="205"/>
      <c r="Y265" s="207"/>
      <c r="Z265" s="208"/>
      <c r="AA265" s="210"/>
      <c r="AB265" s="210"/>
      <c r="AC265" s="210"/>
      <c r="AD265" s="203"/>
      <c r="AE265" s="12"/>
      <c r="AF265" s="156"/>
      <c r="AG265" s="156"/>
      <c r="AH265" s="150"/>
      <c r="AI265" s="151"/>
      <c r="AJ265" s="151"/>
      <c r="AK265" s="151"/>
      <c r="AL265" s="152"/>
      <c r="AM265" s="148"/>
      <c r="AN265" s="148"/>
      <c r="AO265" s="146"/>
      <c r="AQ265" s="145">
        <f>IF(G265="x", 1,0)</f>
        <v>0</v>
      </c>
      <c r="AR265" s="145">
        <f>IF(H265="x", 1,0)</f>
        <v>0</v>
      </c>
      <c r="AU265" s="144" t="str">
        <f>IF(A265="","",8)</f>
        <v/>
      </c>
    </row>
    <row r="266" spans="1:47" ht="18" hidden="1" customHeight="1" thickBot="1" x14ac:dyDescent="0.35">
      <c r="A266" s="194"/>
      <c r="B266" s="141"/>
      <c r="C266" s="142"/>
      <c r="D266" s="142"/>
      <c r="E266" s="142"/>
      <c r="F266" s="143"/>
      <c r="G266" s="169"/>
      <c r="H266" s="161"/>
      <c r="I266" s="161"/>
      <c r="J266" s="138"/>
      <c r="K266" s="140"/>
      <c r="L266" s="198"/>
      <c r="M266" s="138"/>
      <c r="N266" s="140"/>
      <c r="O266" s="138"/>
      <c r="P266" s="200"/>
      <c r="Q266" s="138"/>
      <c r="R266" s="200"/>
      <c r="S266" s="186"/>
      <c r="T266" s="202"/>
      <c r="U266" s="206"/>
      <c r="V266" s="186"/>
      <c r="W266" s="202"/>
      <c r="X266" s="206"/>
      <c r="Y266" s="186"/>
      <c r="Z266" s="209"/>
      <c r="AA266" s="209"/>
      <c r="AB266" s="209"/>
      <c r="AC266" s="209"/>
      <c r="AD266" s="204"/>
      <c r="AE266" s="111"/>
      <c r="AF266" s="157"/>
      <c r="AG266" s="157"/>
      <c r="AH266" s="153"/>
      <c r="AI266" s="154"/>
      <c r="AJ266" s="154"/>
      <c r="AK266" s="154"/>
      <c r="AL266" s="155"/>
      <c r="AM266" s="149"/>
      <c r="AN266" s="149"/>
      <c r="AO266" s="147"/>
      <c r="AQ266" s="145"/>
      <c r="AR266" s="145"/>
      <c r="AU266" s="144"/>
    </row>
    <row r="267" spans="1:47" ht="18" hidden="1" customHeight="1" x14ac:dyDescent="0.3">
      <c r="A267" s="135"/>
      <c r="B267" s="150"/>
      <c r="C267" s="195"/>
      <c r="D267" s="195"/>
      <c r="E267" s="195"/>
      <c r="F267" s="196"/>
      <c r="G267" s="168"/>
      <c r="H267" s="160"/>
      <c r="I267" s="184"/>
      <c r="J267" s="137"/>
      <c r="K267" s="139"/>
      <c r="L267" s="197"/>
      <c r="M267" s="137"/>
      <c r="N267" s="139"/>
      <c r="O267" s="137"/>
      <c r="P267" s="199"/>
      <c r="Q267" s="137"/>
      <c r="R267" s="199"/>
      <c r="S267" s="185"/>
      <c r="T267" s="201"/>
      <c r="U267" s="205"/>
      <c r="V267" s="185"/>
      <c r="W267" s="201"/>
      <c r="X267" s="205"/>
      <c r="Y267" s="207"/>
      <c r="Z267" s="208"/>
      <c r="AA267" s="210"/>
      <c r="AB267" s="210"/>
      <c r="AC267" s="210"/>
      <c r="AD267" s="203"/>
      <c r="AE267" s="12"/>
      <c r="AF267" s="156"/>
      <c r="AG267" s="156"/>
      <c r="AH267" s="150"/>
      <c r="AI267" s="151"/>
      <c r="AJ267" s="151"/>
      <c r="AK267" s="151"/>
      <c r="AL267" s="152"/>
      <c r="AM267" s="148"/>
      <c r="AN267" s="148"/>
      <c r="AO267" s="146"/>
      <c r="AQ267" s="145">
        <f>IF(G267="x", 1,0)</f>
        <v>0</v>
      </c>
      <c r="AR267" s="145">
        <f>IF(H267="x", 1,0)</f>
        <v>0</v>
      </c>
      <c r="AU267" s="144" t="str">
        <f>IF(A267="","",8)</f>
        <v/>
      </c>
    </row>
    <row r="268" spans="1:47" ht="18" hidden="1" customHeight="1" thickBot="1" x14ac:dyDescent="0.35">
      <c r="A268" s="194"/>
      <c r="B268" s="141"/>
      <c r="C268" s="142"/>
      <c r="D268" s="142"/>
      <c r="E268" s="142"/>
      <c r="F268" s="143"/>
      <c r="G268" s="169"/>
      <c r="H268" s="161"/>
      <c r="I268" s="161"/>
      <c r="J268" s="138"/>
      <c r="K268" s="140"/>
      <c r="L268" s="198"/>
      <c r="M268" s="138"/>
      <c r="N268" s="140"/>
      <c r="O268" s="138"/>
      <c r="P268" s="200"/>
      <c r="Q268" s="138"/>
      <c r="R268" s="200"/>
      <c r="S268" s="186"/>
      <c r="T268" s="202"/>
      <c r="U268" s="206"/>
      <c r="V268" s="186"/>
      <c r="W268" s="202"/>
      <c r="X268" s="206"/>
      <c r="Y268" s="186"/>
      <c r="Z268" s="209"/>
      <c r="AA268" s="209"/>
      <c r="AB268" s="209"/>
      <c r="AC268" s="209"/>
      <c r="AD268" s="204"/>
      <c r="AE268" s="111"/>
      <c r="AF268" s="157"/>
      <c r="AG268" s="157"/>
      <c r="AH268" s="153"/>
      <c r="AI268" s="154"/>
      <c r="AJ268" s="154"/>
      <c r="AK268" s="154"/>
      <c r="AL268" s="155"/>
      <c r="AM268" s="149"/>
      <c r="AN268" s="149"/>
      <c r="AO268" s="147"/>
      <c r="AQ268" s="145"/>
      <c r="AR268" s="145"/>
      <c r="AU268" s="144"/>
    </row>
    <row r="269" spans="1:47" ht="18" hidden="1" customHeight="1" x14ac:dyDescent="0.3">
      <c r="A269" s="135"/>
      <c r="B269" s="150"/>
      <c r="C269" s="195"/>
      <c r="D269" s="195"/>
      <c r="E269" s="195"/>
      <c r="F269" s="196"/>
      <c r="G269" s="168"/>
      <c r="H269" s="160"/>
      <c r="I269" s="184"/>
      <c r="J269" s="137"/>
      <c r="K269" s="139"/>
      <c r="L269" s="197"/>
      <c r="M269" s="137"/>
      <c r="N269" s="139"/>
      <c r="O269" s="137"/>
      <c r="P269" s="199"/>
      <c r="Q269" s="137"/>
      <c r="R269" s="199"/>
      <c r="S269" s="185"/>
      <c r="T269" s="201"/>
      <c r="U269" s="205"/>
      <c r="V269" s="185"/>
      <c r="W269" s="201"/>
      <c r="X269" s="205"/>
      <c r="Y269" s="207"/>
      <c r="Z269" s="208"/>
      <c r="AA269" s="210"/>
      <c r="AB269" s="210"/>
      <c r="AC269" s="210"/>
      <c r="AD269" s="203"/>
      <c r="AE269" s="12"/>
      <c r="AF269" s="156"/>
      <c r="AG269" s="156"/>
      <c r="AH269" s="150"/>
      <c r="AI269" s="151"/>
      <c r="AJ269" s="151"/>
      <c r="AK269" s="151"/>
      <c r="AL269" s="152"/>
      <c r="AM269" s="148"/>
      <c r="AN269" s="148"/>
      <c r="AO269" s="146"/>
      <c r="AQ269" s="145">
        <f>IF(G269="x", 1,0)</f>
        <v>0</v>
      </c>
      <c r="AR269" s="145">
        <f>IF(H269="x", 1,0)</f>
        <v>0</v>
      </c>
      <c r="AU269" s="144" t="str">
        <f>IF(A269="","",8)</f>
        <v/>
      </c>
    </row>
    <row r="270" spans="1:47" ht="18" hidden="1" customHeight="1" thickBot="1" x14ac:dyDescent="0.35">
      <c r="A270" s="194"/>
      <c r="B270" s="141"/>
      <c r="C270" s="142"/>
      <c r="D270" s="142"/>
      <c r="E270" s="142"/>
      <c r="F270" s="143"/>
      <c r="G270" s="169"/>
      <c r="H270" s="161"/>
      <c r="I270" s="161"/>
      <c r="J270" s="138"/>
      <c r="K270" s="140"/>
      <c r="L270" s="198"/>
      <c r="M270" s="138"/>
      <c r="N270" s="140"/>
      <c r="O270" s="138"/>
      <c r="P270" s="200"/>
      <c r="Q270" s="138"/>
      <c r="R270" s="200"/>
      <c r="S270" s="186"/>
      <c r="T270" s="202"/>
      <c r="U270" s="206"/>
      <c r="V270" s="186"/>
      <c r="W270" s="202"/>
      <c r="X270" s="206"/>
      <c r="Y270" s="186"/>
      <c r="Z270" s="209"/>
      <c r="AA270" s="209"/>
      <c r="AB270" s="209"/>
      <c r="AC270" s="209"/>
      <c r="AD270" s="204"/>
      <c r="AE270" s="111"/>
      <c r="AF270" s="157"/>
      <c r="AG270" s="157"/>
      <c r="AH270" s="153"/>
      <c r="AI270" s="154"/>
      <c r="AJ270" s="154"/>
      <c r="AK270" s="154"/>
      <c r="AL270" s="155"/>
      <c r="AM270" s="149"/>
      <c r="AN270" s="149"/>
      <c r="AO270" s="147"/>
      <c r="AQ270" s="145"/>
      <c r="AR270" s="145"/>
      <c r="AU270" s="144"/>
    </row>
    <row r="271" spans="1:47" ht="18" hidden="1" customHeight="1" x14ac:dyDescent="0.3">
      <c r="A271" s="135"/>
      <c r="B271" s="150"/>
      <c r="C271" s="195"/>
      <c r="D271" s="195"/>
      <c r="E271" s="195"/>
      <c r="F271" s="196"/>
      <c r="G271" s="168"/>
      <c r="H271" s="160"/>
      <c r="I271" s="184"/>
      <c r="J271" s="137"/>
      <c r="K271" s="139"/>
      <c r="L271" s="197"/>
      <c r="M271" s="137"/>
      <c r="N271" s="139"/>
      <c r="O271" s="137"/>
      <c r="P271" s="199"/>
      <c r="Q271" s="137"/>
      <c r="R271" s="199"/>
      <c r="S271" s="185"/>
      <c r="T271" s="201"/>
      <c r="U271" s="205"/>
      <c r="V271" s="185"/>
      <c r="W271" s="201"/>
      <c r="X271" s="205"/>
      <c r="Y271" s="207"/>
      <c r="Z271" s="208"/>
      <c r="AA271" s="210"/>
      <c r="AB271" s="210"/>
      <c r="AC271" s="210"/>
      <c r="AD271" s="203"/>
      <c r="AE271" s="12"/>
      <c r="AF271" s="156"/>
      <c r="AG271" s="156"/>
      <c r="AH271" s="150"/>
      <c r="AI271" s="151"/>
      <c r="AJ271" s="151"/>
      <c r="AK271" s="151"/>
      <c r="AL271" s="152"/>
      <c r="AM271" s="148"/>
      <c r="AN271" s="148"/>
      <c r="AO271" s="146"/>
      <c r="AQ271" s="145">
        <f>IF(G271="x", 1,0)</f>
        <v>0</v>
      </c>
      <c r="AR271" s="145">
        <f>IF(H271="x", 1,0)</f>
        <v>0</v>
      </c>
      <c r="AU271" s="144" t="str">
        <f>IF(A271="","",8)</f>
        <v/>
      </c>
    </row>
    <row r="272" spans="1:47" ht="18" hidden="1" customHeight="1" thickBot="1" x14ac:dyDescent="0.35">
      <c r="A272" s="194"/>
      <c r="B272" s="141"/>
      <c r="C272" s="142"/>
      <c r="D272" s="142"/>
      <c r="E272" s="142"/>
      <c r="F272" s="143"/>
      <c r="G272" s="169"/>
      <c r="H272" s="161"/>
      <c r="I272" s="161"/>
      <c r="J272" s="138"/>
      <c r="K272" s="140"/>
      <c r="L272" s="198"/>
      <c r="M272" s="138"/>
      <c r="N272" s="140"/>
      <c r="O272" s="138"/>
      <c r="P272" s="200"/>
      <c r="Q272" s="138"/>
      <c r="R272" s="200"/>
      <c r="S272" s="186"/>
      <c r="T272" s="202"/>
      <c r="U272" s="206"/>
      <c r="V272" s="186"/>
      <c r="W272" s="202"/>
      <c r="X272" s="206"/>
      <c r="Y272" s="186"/>
      <c r="Z272" s="209"/>
      <c r="AA272" s="209"/>
      <c r="AB272" s="209"/>
      <c r="AC272" s="209"/>
      <c r="AD272" s="204"/>
      <c r="AE272" s="111"/>
      <c r="AF272" s="157"/>
      <c r="AG272" s="157"/>
      <c r="AH272" s="153"/>
      <c r="AI272" s="154"/>
      <c r="AJ272" s="154"/>
      <c r="AK272" s="154"/>
      <c r="AL272" s="155"/>
      <c r="AM272" s="149"/>
      <c r="AN272" s="149"/>
      <c r="AO272" s="147"/>
      <c r="AQ272" s="145"/>
      <c r="AR272" s="145"/>
      <c r="AU272" s="144"/>
    </row>
    <row r="273" spans="1:47" ht="18" hidden="1" customHeight="1" x14ac:dyDescent="0.3">
      <c r="A273" s="135"/>
      <c r="B273" s="150"/>
      <c r="C273" s="195"/>
      <c r="D273" s="195"/>
      <c r="E273" s="195"/>
      <c r="F273" s="196"/>
      <c r="G273" s="168"/>
      <c r="H273" s="160"/>
      <c r="I273" s="184"/>
      <c r="J273" s="137"/>
      <c r="K273" s="139"/>
      <c r="L273" s="197"/>
      <c r="M273" s="137"/>
      <c r="N273" s="139"/>
      <c r="O273" s="137"/>
      <c r="P273" s="199"/>
      <c r="Q273" s="137"/>
      <c r="R273" s="199"/>
      <c r="S273" s="185"/>
      <c r="T273" s="201"/>
      <c r="U273" s="205"/>
      <c r="V273" s="185"/>
      <c r="W273" s="201"/>
      <c r="X273" s="205"/>
      <c r="Y273" s="207"/>
      <c r="Z273" s="208"/>
      <c r="AA273" s="210"/>
      <c r="AB273" s="210"/>
      <c r="AC273" s="210"/>
      <c r="AD273" s="203"/>
      <c r="AE273" s="12"/>
      <c r="AF273" s="156"/>
      <c r="AG273" s="156"/>
      <c r="AH273" s="150"/>
      <c r="AI273" s="151"/>
      <c r="AJ273" s="151"/>
      <c r="AK273" s="151"/>
      <c r="AL273" s="152"/>
      <c r="AM273" s="148"/>
      <c r="AN273" s="148"/>
      <c r="AO273" s="146"/>
      <c r="AQ273" s="145">
        <f>IF(G273="x", 1,0)</f>
        <v>0</v>
      </c>
      <c r="AR273" s="145">
        <f>IF(H273="x", 1,0)</f>
        <v>0</v>
      </c>
      <c r="AU273" s="144" t="str">
        <f>IF(A273="","",8)</f>
        <v/>
      </c>
    </row>
    <row r="274" spans="1:47" ht="18" hidden="1" customHeight="1" thickBot="1" x14ac:dyDescent="0.35">
      <c r="A274" s="194"/>
      <c r="B274" s="141"/>
      <c r="C274" s="142"/>
      <c r="D274" s="142"/>
      <c r="E274" s="142"/>
      <c r="F274" s="143"/>
      <c r="G274" s="169"/>
      <c r="H274" s="161"/>
      <c r="I274" s="161"/>
      <c r="J274" s="138"/>
      <c r="K274" s="140"/>
      <c r="L274" s="198"/>
      <c r="M274" s="138"/>
      <c r="N274" s="140"/>
      <c r="O274" s="138"/>
      <c r="P274" s="200"/>
      <c r="Q274" s="138"/>
      <c r="R274" s="200"/>
      <c r="S274" s="186"/>
      <c r="T274" s="202"/>
      <c r="U274" s="206"/>
      <c r="V274" s="186"/>
      <c r="W274" s="202"/>
      <c r="X274" s="206"/>
      <c r="Y274" s="186"/>
      <c r="Z274" s="209"/>
      <c r="AA274" s="209"/>
      <c r="AB274" s="209"/>
      <c r="AC274" s="209"/>
      <c r="AD274" s="204"/>
      <c r="AE274" s="111"/>
      <c r="AF274" s="157"/>
      <c r="AG274" s="157"/>
      <c r="AH274" s="153"/>
      <c r="AI274" s="154"/>
      <c r="AJ274" s="154"/>
      <c r="AK274" s="154"/>
      <c r="AL274" s="155"/>
      <c r="AM274" s="149"/>
      <c r="AN274" s="149"/>
      <c r="AO274" s="147"/>
      <c r="AQ274" s="145"/>
      <c r="AR274" s="145"/>
      <c r="AU274" s="144"/>
    </row>
    <row r="275" spans="1:47" ht="18" hidden="1" customHeight="1" x14ac:dyDescent="0.3">
      <c r="A275" s="135"/>
      <c r="B275" s="150"/>
      <c r="C275" s="195"/>
      <c r="D275" s="195"/>
      <c r="E275" s="195"/>
      <c r="F275" s="196"/>
      <c r="G275" s="168"/>
      <c r="H275" s="160"/>
      <c r="I275" s="184"/>
      <c r="J275" s="137"/>
      <c r="K275" s="139"/>
      <c r="L275" s="197"/>
      <c r="M275" s="137"/>
      <c r="N275" s="139"/>
      <c r="O275" s="137"/>
      <c r="P275" s="199"/>
      <c r="Q275" s="137"/>
      <c r="R275" s="199"/>
      <c r="S275" s="185"/>
      <c r="T275" s="201"/>
      <c r="U275" s="205"/>
      <c r="V275" s="185"/>
      <c r="W275" s="201"/>
      <c r="X275" s="205"/>
      <c r="Y275" s="207"/>
      <c r="Z275" s="208"/>
      <c r="AA275" s="210"/>
      <c r="AB275" s="210"/>
      <c r="AC275" s="210"/>
      <c r="AD275" s="203"/>
      <c r="AE275" s="12"/>
      <c r="AF275" s="156"/>
      <c r="AG275" s="156"/>
      <c r="AH275" s="150"/>
      <c r="AI275" s="151"/>
      <c r="AJ275" s="151"/>
      <c r="AK275" s="151"/>
      <c r="AL275" s="152"/>
      <c r="AM275" s="148"/>
      <c r="AN275" s="148"/>
      <c r="AO275" s="146"/>
      <c r="AQ275" s="145">
        <f>IF(G275="x", 1,0)</f>
        <v>0</v>
      </c>
      <c r="AR275" s="145">
        <f>IF(H275="x", 1,0)</f>
        <v>0</v>
      </c>
      <c r="AU275" s="144" t="str">
        <f>IF(A275="","",8)</f>
        <v/>
      </c>
    </row>
    <row r="276" spans="1:47" ht="18" hidden="1" customHeight="1" thickBot="1" x14ac:dyDescent="0.35">
      <c r="A276" s="194"/>
      <c r="B276" s="141"/>
      <c r="C276" s="142"/>
      <c r="D276" s="142"/>
      <c r="E276" s="142"/>
      <c r="F276" s="143"/>
      <c r="G276" s="169"/>
      <c r="H276" s="161"/>
      <c r="I276" s="161"/>
      <c r="J276" s="138"/>
      <c r="K276" s="140"/>
      <c r="L276" s="198"/>
      <c r="M276" s="138"/>
      <c r="N276" s="140"/>
      <c r="O276" s="138"/>
      <c r="P276" s="200"/>
      <c r="Q276" s="138"/>
      <c r="R276" s="200"/>
      <c r="S276" s="186"/>
      <c r="T276" s="202"/>
      <c r="U276" s="206"/>
      <c r="V276" s="186"/>
      <c r="W276" s="202"/>
      <c r="X276" s="206"/>
      <c r="Y276" s="186"/>
      <c r="Z276" s="209"/>
      <c r="AA276" s="209"/>
      <c r="AB276" s="209"/>
      <c r="AC276" s="209"/>
      <c r="AD276" s="204"/>
      <c r="AE276" s="111"/>
      <c r="AF276" s="157"/>
      <c r="AG276" s="157"/>
      <c r="AH276" s="153"/>
      <c r="AI276" s="154"/>
      <c r="AJ276" s="154"/>
      <c r="AK276" s="154"/>
      <c r="AL276" s="155"/>
      <c r="AM276" s="149"/>
      <c r="AN276" s="149"/>
      <c r="AO276" s="147"/>
      <c r="AQ276" s="145"/>
      <c r="AR276" s="145"/>
      <c r="AU276" s="144"/>
    </row>
    <row r="277" spans="1:47" ht="18" hidden="1" customHeight="1" x14ac:dyDescent="0.3">
      <c r="A277" s="135"/>
      <c r="B277" s="150"/>
      <c r="C277" s="195"/>
      <c r="D277" s="195"/>
      <c r="E277" s="195"/>
      <c r="F277" s="196"/>
      <c r="G277" s="168"/>
      <c r="H277" s="160"/>
      <c r="I277" s="184"/>
      <c r="J277" s="137"/>
      <c r="K277" s="139"/>
      <c r="L277" s="197"/>
      <c r="M277" s="137"/>
      <c r="N277" s="139"/>
      <c r="O277" s="137"/>
      <c r="P277" s="199"/>
      <c r="Q277" s="137"/>
      <c r="R277" s="199"/>
      <c r="S277" s="185"/>
      <c r="T277" s="201"/>
      <c r="U277" s="205"/>
      <c r="V277" s="185"/>
      <c r="W277" s="201"/>
      <c r="X277" s="205"/>
      <c r="Y277" s="207"/>
      <c r="Z277" s="208"/>
      <c r="AA277" s="210"/>
      <c r="AB277" s="210"/>
      <c r="AC277" s="210"/>
      <c r="AD277" s="203"/>
      <c r="AE277" s="12"/>
      <c r="AF277" s="156"/>
      <c r="AG277" s="156"/>
      <c r="AH277" s="150"/>
      <c r="AI277" s="151"/>
      <c r="AJ277" s="151"/>
      <c r="AK277" s="151"/>
      <c r="AL277" s="152"/>
      <c r="AM277" s="148"/>
      <c r="AN277" s="148"/>
      <c r="AO277" s="146"/>
      <c r="AQ277" s="145">
        <f>IF(G277="x", 1,0)</f>
        <v>0</v>
      </c>
      <c r="AR277" s="145">
        <f>IF(H277="x", 1,0)</f>
        <v>0</v>
      </c>
      <c r="AU277" s="144" t="str">
        <f>IF(A277="","",8)</f>
        <v/>
      </c>
    </row>
    <row r="278" spans="1:47" ht="18" hidden="1" customHeight="1" thickBot="1" x14ac:dyDescent="0.35">
      <c r="A278" s="194"/>
      <c r="B278" s="141"/>
      <c r="C278" s="142"/>
      <c r="D278" s="142"/>
      <c r="E278" s="142"/>
      <c r="F278" s="143"/>
      <c r="G278" s="169"/>
      <c r="H278" s="161"/>
      <c r="I278" s="161"/>
      <c r="J278" s="138"/>
      <c r="K278" s="140"/>
      <c r="L278" s="198"/>
      <c r="M278" s="138"/>
      <c r="N278" s="140"/>
      <c r="O278" s="138"/>
      <c r="P278" s="200"/>
      <c r="Q278" s="138"/>
      <c r="R278" s="200"/>
      <c r="S278" s="186"/>
      <c r="T278" s="202"/>
      <c r="U278" s="206"/>
      <c r="V278" s="186"/>
      <c r="W278" s="202"/>
      <c r="X278" s="206"/>
      <c r="Y278" s="186"/>
      <c r="Z278" s="209"/>
      <c r="AA278" s="209"/>
      <c r="AB278" s="209"/>
      <c r="AC278" s="209"/>
      <c r="AD278" s="204"/>
      <c r="AE278" s="111"/>
      <c r="AF278" s="157"/>
      <c r="AG278" s="157"/>
      <c r="AH278" s="153"/>
      <c r="AI278" s="154"/>
      <c r="AJ278" s="154"/>
      <c r="AK278" s="154"/>
      <c r="AL278" s="155"/>
      <c r="AM278" s="149"/>
      <c r="AN278" s="149"/>
      <c r="AO278" s="147"/>
      <c r="AQ278" s="145"/>
      <c r="AR278" s="145"/>
      <c r="AU278" s="144"/>
    </row>
    <row r="279" spans="1:47" ht="18" hidden="1" customHeight="1" x14ac:dyDescent="0.3">
      <c r="A279" s="135"/>
      <c r="B279" s="150"/>
      <c r="C279" s="195"/>
      <c r="D279" s="195"/>
      <c r="E279" s="195"/>
      <c r="F279" s="196"/>
      <c r="G279" s="168"/>
      <c r="H279" s="160"/>
      <c r="I279" s="184"/>
      <c r="J279" s="137"/>
      <c r="K279" s="139"/>
      <c r="L279" s="197"/>
      <c r="M279" s="137"/>
      <c r="N279" s="139"/>
      <c r="O279" s="137"/>
      <c r="P279" s="199"/>
      <c r="Q279" s="137"/>
      <c r="R279" s="199"/>
      <c r="S279" s="185"/>
      <c r="T279" s="201"/>
      <c r="U279" s="205"/>
      <c r="V279" s="185"/>
      <c r="W279" s="201"/>
      <c r="X279" s="205"/>
      <c r="Y279" s="207"/>
      <c r="Z279" s="208"/>
      <c r="AA279" s="210"/>
      <c r="AB279" s="210"/>
      <c r="AC279" s="210"/>
      <c r="AD279" s="203"/>
      <c r="AE279" s="12"/>
      <c r="AF279" s="156"/>
      <c r="AG279" s="156"/>
      <c r="AH279" s="150"/>
      <c r="AI279" s="151"/>
      <c r="AJ279" s="151"/>
      <c r="AK279" s="151"/>
      <c r="AL279" s="152"/>
      <c r="AM279" s="148"/>
      <c r="AN279" s="148"/>
      <c r="AO279" s="146"/>
      <c r="AQ279" s="145">
        <f>IF(G279="x", 1,0)</f>
        <v>0</v>
      </c>
      <c r="AR279" s="145">
        <f>IF(H279="x", 1,0)</f>
        <v>0</v>
      </c>
      <c r="AU279" s="144" t="str">
        <f>IF(A279="","",8)</f>
        <v/>
      </c>
    </row>
    <row r="280" spans="1:47" ht="18" hidden="1" customHeight="1" thickBot="1" x14ac:dyDescent="0.35">
      <c r="A280" s="194"/>
      <c r="B280" s="141"/>
      <c r="C280" s="142"/>
      <c r="D280" s="142"/>
      <c r="E280" s="142"/>
      <c r="F280" s="143"/>
      <c r="G280" s="169"/>
      <c r="H280" s="161"/>
      <c r="I280" s="161"/>
      <c r="J280" s="138"/>
      <c r="K280" s="140"/>
      <c r="L280" s="198"/>
      <c r="M280" s="138"/>
      <c r="N280" s="140"/>
      <c r="O280" s="138"/>
      <c r="P280" s="200"/>
      <c r="Q280" s="138"/>
      <c r="R280" s="200"/>
      <c r="S280" s="186"/>
      <c r="T280" s="202"/>
      <c r="U280" s="206"/>
      <c r="V280" s="186"/>
      <c r="W280" s="202"/>
      <c r="X280" s="206"/>
      <c r="Y280" s="186"/>
      <c r="Z280" s="209"/>
      <c r="AA280" s="209"/>
      <c r="AB280" s="209"/>
      <c r="AC280" s="209"/>
      <c r="AD280" s="204"/>
      <c r="AE280" s="111"/>
      <c r="AF280" s="157"/>
      <c r="AG280" s="157"/>
      <c r="AH280" s="153"/>
      <c r="AI280" s="154"/>
      <c r="AJ280" s="154"/>
      <c r="AK280" s="154"/>
      <c r="AL280" s="155"/>
      <c r="AM280" s="149"/>
      <c r="AN280" s="149"/>
      <c r="AO280" s="147"/>
      <c r="AQ280" s="145"/>
      <c r="AR280" s="145"/>
      <c r="AU280" s="144"/>
    </row>
    <row r="281" spans="1:47" ht="18" hidden="1" customHeight="1" x14ac:dyDescent="0.3">
      <c r="A281" s="135"/>
      <c r="B281" s="150"/>
      <c r="C281" s="195"/>
      <c r="D281" s="195"/>
      <c r="E281" s="195"/>
      <c r="F281" s="196"/>
      <c r="G281" s="168"/>
      <c r="H281" s="160"/>
      <c r="I281" s="184"/>
      <c r="J281" s="137"/>
      <c r="K281" s="139"/>
      <c r="L281" s="197"/>
      <c r="M281" s="137"/>
      <c r="N281" s="139"/>
      <c r="O281" s="137"/>
      <c r="P281" s="199"/>
      <c r="Q281" s="137"/>
      <c r="R281" s="199"/>
      <c r="S281" s="185"/>
      <c r="T281" s="201"/>
      <c r="U281" s="205"/>
      <c r="V281" s="185"/>
      <c r="W281" s="201"/>
      <c r="X281" s="205"/>
      <c r="Y281" s="207"/>
      <c r="Z281" s="208"/>
      <c r="AA281" s="210"/>
      <c r="AB281" s="210"/>
      <c r="AC281" s="210"/>
      <c r="AD281" s="203"/>
      <c r="AE281" s="12"/>
      <c r="AF281" s="156"/>
      <c r="AG281" s="156"/>
      <c r="AH281" s="150"/>
      <c r="AI281" s="151"/>
      <c r="AJ281" s="151"/>
      <c r="AK281" s="151"/>
      <c r="AL281" s="152"/>
      <c r="AM281" s="148"/>
      <c r="AN281" s="148"/>
      <c r="AO281" s="146"/>
      <c r="AQ281" s="145">
        <f>IF(G281="x", 1,0)</f>
        <v>0</v>
      </c>
      <c r="AR281" s="145">
        <f>IF(H281="x", 1,0)</f>
        <v>0</v>
      </c>
      <c r="AU281" s="144" t="str">
        <f>IF(A281="","",8)</f>
        <v/>
      </c>
    </row>
    <row r="282" spans="1:47" ht="18" hidden="1" customHeight="1" thickBot="1" x14ac:dyDescent="0.35">
      <c r="A282" s="194"/>
      <c r="B282" s="141"/>
      <c r="C282" s="142"/>
      <c r="D282" s="142"/>
      <c r="E282" s="142"/>
      <c r="F282" s="143"/>
      <c r="G282" s="169"/>
      <c r="H282" s="161"/>
      <c r="I282" s="161"/>
      <c r="J282" s="138"/>
      <c r="K282" s="140"/>
      <c r="L282" s="198"/>
      <c r="M282" s="138"/>
      <c r="N282" s="140"/>
      <c r="O282" s="138"/>
      <c r="P282" s="200"/>
      <c r="Q282" s="138"/>
      <c r="R282" s="200"/>
      <c r="S282" s="186"/>
      <c r="T282" s="202"/>
      <c r="U282" s="206"/>
      <c r="V282" s="186"/>
      <c r="W282" s="202"/>
      <c r="X282" s="206"/>
      <c r="Y282" s="186"/>
      <c r="Z282" s="209"/>
      <c r="AA282" s="209"/>
      <c r="AB282" s="209"/>
      <c r="AC282" s="209"/>
      <c r="AD282" s="204"/>
      <c r="AE282" s="111"/>
      <c r="AF282" s="157"/>
      <c r="AG282" s="157"/>
      <c r="AH282" s="153"/>
      <c r="AI282" s="154"/>
      <c r="AJ282" s="154"/>
      <c r="AK282" s="154"/>
      <c r="AL282" s="155"/>
      <c r="AM282" s="149"/>
      <c r="AN282" s="149"/>
      <c r="AO282" s="147"/>
      <c r="AQ282" s="145"/>
      <c r="AR282" s="145"/>
      <c r="AU282" s="144"/>
    </row>
    <row r="283" spans="1:47" ht="18" hidden="1" customHeight="1" x14ac:dyDescent="0.3">
      <c r="A283" s="135"/>
      <c r="B283" s="150"/>
      <c r="C283" s="195"/>
      <c r="D283" s="195"/>
      <c r="E283" s="195"/>
      <c r="F283" s="196"/>
      <c r="G283" s="168"/>
      <c r="H283" s="160"/>
      <c r="I283" s="184"/>
      <c r="J283" s="137"/>
      <c r="K283" s="139"/>
      <c r="L283" s="197"/>
      <c r="M283" s="137"/>
      <c r="N283" s="139"/>
      <c r="O283" s="137"/>
      <c r="P283" s="199"/>
      <c r="Q283" s="137"/>
      <c r="R283" s="199"/>
      <c r="S283" s="185"/>
      <c r="T283" s="201"/>
      <c r="U283" s="205"/>
      <c r="V283" s="185"/>
      <c r="W283" s="201"/>
      <c r="X283" s="205"/>
      <c r="Y283" s="207"/>
      <c r="Z283" s="208"/>
      <c r="AA283" s="210"/>
      <c r="AB283" s="210"/>
      <c r="AC283" s="210"/>
      <c r="AD283" s="203"/>
      <c r="AE283" s="12"/>
      <c r="AF283" s="156"/>
      <c r="AG283" s="156"/>
      <c r="AH283" s="150"/>
      <c r="AI283" s="151"/>
      <c r="AJ283" s="151"/>
      <c r="AK283" s="151"/>
      <c r="AL283" s="152"/>
      <c r="AM283" s="148"/>
      <c r="AN283" s="148"/>
      <c r="AO283" s="146"/>
      <c r="AQ283" s="145">
        <f>IF(G283="x", 1,0)</f>
        <v>0</v>
      </c>
      <c r="AR283" s="145">
        <f>IF(H283="x", 1,0)</f>
        <v>0</v>
      </c>
      <c r="AU283" s="144" t="str">
        <f>IF(A283="","",8)</f>
        <v/>
      </c>
    </row>
    <row r="284" spans="1:47" ht="18" hidden="1" customHeight="1" thickBot="1" x14ac:dyDescent="0.35">
      <c r="A284" s="194"/>
      <c r="B284" s="141"/>
      <c r="C284" s="142"/>
      <c r="D284" s="142"/>
      <c r="E284" s="142"/>
      <c r="F284" s="143"/>
      <c r="G284" s="169"/>
      <c r="H284" s="161"/>
      <c r="I284" s="161"/>
      <c r="J284" s="138"/>
      <c r="K284" s="140"/>
      <c r="L284" s="198"/>
      <c r="M284" s="138"/>
      <c r="N284" s="140"/>
      <c r="O284" s="138"/>
      <c r="P284" s="200"/>
      <c r="Q284" s="138"/>
      <c r="R284" s="200"/>
      <c r="S284" s="186"/>
      <c r="T284" s="202"/>
      <c r="U284" s="206"/>
      <c r="V284" s="186"/>
      <c r="W284" s="202"/>
      <c r="X284" s="206"/>
      <c r="Y284" s="186"/>
      <c r="Z284" s="209"/>
      <c r="AA284" s="209"/>
      <c r="AB284" s="209"/>
      <c r="AC284" s="209"/>
      <c r="AD284" s="204"/>
      <c r="AE284" s="111"/>
      <c r="AF284" s="157"/>
      <c r="AG284" s="157"/>
      <c r="AH284" s="153"/>
      <c r="AI284" s="154"/>
      <c r="AJ284" s="154"/>
      <c r="AK284" s="154"/>
      <c r="AL284" s="155"/>
      <c r="AM284" s="149"/>
      <c r="AN284" s="149"/>
      <c r="AO284" s="147"/>
      <c r="AQ284" s="145"/>
      <c r="AR284" s="145"/>
      <c r="AU284" s="144"/>
    </row>
    <row r="285" spans="1:47" ht="18" hidden="1" customHeight="1" x14ac:dyDescent="0.3">
      <c r="A285" s="135"/>
      <c r="B285" s="150"/>
      <c r="C285" s="195"/>
      <c r="D285" s="195"/>
      <c r="E285" s="195"/>
      <c r="F285" s="196"/>
      <c r="G285" s="168"/>
      <c r="H285" s="160"/>
      <c r="I285" s="184"/>
      <c r="J285" s="137"/>
      <c r="K285" s="139"/>
      <c r="L285" s="197"/>
      <c r="M285" s="137"/>
      <c r="N285" s="139"/>
      <c r="O285" s="137"/>
      <c r="P285" s="199"/>
      <c r="Q285" s="137"/>
      <c r="R285" s="199"/>
      <c r="S285" s="185"/>
      <c r="T285" s="201"/>
      <c r="U285" s="205"/>
      <c r="V285" s="185"/>
      <c r="W285" s="201"/>
      <c r="X285" s="205"/>
      <c r="Y285" s="207"/>
      <c r="Z285" s="208"/>
      <c r="AA285" s="210"/>
      <c r="AB285" s="210"/>
      <c r="AC285" s="210"/>
      <c r="AD285" s="203"/>
      <c r="AE285" s="12"/>
      <c r="AF285" s="156"/>
      <c r="AG285" s="156"/>
      <c r="AH285" s="150"/>
      <c r="AI285" s="151"/>
      <c r="AJ285" s="151"/>
      <c r="AK285" s="151"/>
      <c r="AL285" s="152"/>
      <c r="AM285" s="148"/>
      <c r="AN285" s="148"/>
      <c r="AO285" s="146"/>
      <c r="AQ285" s="145">
        <f>IF(G285="x", 1,0)</f>
        <v>0</v>
      </c>
      <c r="AR285" s="145">
        <f>IF(H285="x", 1,0)</f>
        <v>0</v>
      </c>
      <c r="AU285" s="144" t="str">
        <f>IF(A285="","",8)</f>
        <v/>
      </c>
    </row>
    <row r="286" spans="1:47" ht="18" hidden="1" customHeight="1" thickBot="1" x14ac:dyDescent="0.35">
      <c r="A286" s="194"/>
      <c r="B286" s="141"/>
      <c r="C286" s="142"/>
      <c r="D286" s="142"/>
      <c r="E286" s="142"/>
      <c r="F286" s="143"/>
      <c r="G286" s="169"/>
      <c r="H286" s="161"/>
      <c r="I286" s="161"/>
      <c r="J286" s="138"/>
      <c r="K286" s="140"/>
      <c r="L286" s="198"/>
      <c r="M286" s="138"/>
      <c r="N286" s="140"/>
      <c r="O286" s="138"/>
      <c r="P286" s="200"/>
      <c r="Q286" s="138"/>
      <c r="R286" s="200"/>
      <c r="S286" s="186"/>
      <c r="T286" s="202"/>
      <c r="U286" s="206"/>
      <c r="V286" s="186"/>
      <c r="W286" s="202"/>
      <c r="X286" s="206"/>
      <c r="Y286" s="186"/>
      <c r="Z286" s="209"/>
      <c r="AA286" s="209"/>
      <c r="AB286" s="209"/>
      <c r="AC286" s="209"/>
      <c r="AD286" s="204"/>
      <c r="AE286" s="111"/>
      <c r="AF286" s="157"/>
      <c r="AG286" s="157"/>
      <c r="AH286" s="153"/>
      <c r="AI286" s="154"/>
      <c r="AJ286" s="154"/>
      <c r="AK286" s="154"/>
      <c r="AL286" s="155"/>
      <c r="AM286" s="149"/>
      <c r="AN286" s="149"/>
      <c r="AO286" s="147"/>
      <c r="AQ286" s="145"/>
      <c r="AR286" s="145"/>
      <c r="AU286" s="144"/>
    </row>
    <row r="287" spans="1:47" ht="18" hidden="1" customHeight="1" x14ac:dyDescent="0.3">
      <c r="A287" s="135"/>
      <c r="B287" s="150"/>
      <c r="C287" s="195"/>
      <c r="D287" s="195"/>
      <c r="E287" s="195"/>
      <c r="F287" s="196"/>
      <c r="G287" s="168"/>
      <c r="H287" s="160"/>
      <c r="I287" s="184"/>
      <c r="J287" s="137"/>
      <c r="K287" s="139"/>
      <c r="L287" s="197"/>
      <c r="M287" s="137"/>
      <c r="N287" s="139"/>
      <c r="O287" s="137"/>
      <c r="P287" s="199"/>
      <c r="Q287" s="137"/>
      <c r="R287" s="199"/>
      <c r="S287" s="185"/>
      <c r="T287" s="201"/>
      <c r="U287" s="205"/>
      <c r="V287" s="185"/>
      <c r="W287" s="201"/>
      <c r="X287" s="205"/>
      <c r="Y287" s="207"/>
      <c r="Z287" s="208"/>
      <c r="AA287" s="210"/>
      <c r="AB287" s="210"/>
      <c r="AC287" s="210"/>
      <c r="AD287" s="203"/>
      <c r="AE287" s="12"/>
      <c r="AF287" s="156"/>
      <c r="AG287" s="156"/>
      <c r="AH287" s="150"/>
      <c r="AI287" s="151"/>
      <c r="AJ287" s="151"/>
      <c r="AK287" s="151"/>
      <c r="AL287" s="152"/>
      <c r="AM287" s="148"/>
      <c r="AN287" s="148"/>
      <c r="AO287" s="146"/>
      <c r="AQ287" s="145">
        <f>IF(G287="x", 1,0)</f>
        <v>0</v>
      </c>
      <c r="AR287" s="145">
        <f>IF(H287="x", 1,0)</f>
        <v>0</v>
      </c>
      <c r="AU287" s="144" t="str">
        <f>IF(A287="","",8)</f>
        <v/>
      </c>
    </row>
    <row r="288" spans="1:47" ht="18" hidden="1" customHeight="1" thickBot="1" x14ac:dyDescent="0.35">
      <c r="A288" s="194"/>
      <c r="B288" s="141"/>
      <c r="C288" s="142"/>
      <c r="D288" s="142"/>
      <c r="E288" s="142"/>
      <c r="F288" s="143"/>
      <c r="G288" s="169"/>
      <c r="H288" s="161"/>
      <c r="I288" s="161"/>
      <c r="J288" s="138"/>
      <c r="K288" s="140"/>
      <c r="L288" s="198"/>
      <c r="M288" s="138"/>
      <c r="N288" s="140"/>
      <c r="O288" s="138"/>
      <c r="P288" s="200"/>
      <c r="Q288" s="138"/>
      <c r="R288" s="200"/>
      <c r="S288" s="186"/>
      <c r="T288" s="202"/>
      <c r="U288" s="206"/>
      <c r="V288" s="186"/>
      <c r="W288" s="202"/>
      <c r="X288" s="206"/>
      <c r="Y288" s="186"/>
      <c r="Z288" s="209"/>
      <c r="AA288" s="209"/>
      <c r="AB288" s="209"/>
      <c r="AC288" s="209"/>
      <c r="AD288" s="204"/>
      <c r="AE288" s="111"/>
      <c r="AF288" s="157"/>
      <c r="AG288" s="157"/>
      <c r="AH288" s="153"/>
      <c r="AI288" s="154"/>
      <c r="AJ288" s="154"/>
      <c r="AK288" s="154"/>
      <c r="AL288" s="155"/>
      <c r="AM288" s="149"/>
      <c r="AN288" s="149"/>
      <c r="AO288" s="147"/>
      <c r="AQ288" s="145"/>
      <c r="AR288" s="145"/>
      <c r="AU288" s="144"/>
    </row>
    <row r="289" spans="1:47" ht="18" hidden="1" customHeight="1" x14ac:dyDescent="0.3">
      <c r="A289" s="135"/>
      <c r="B289" s="150"/>
      <c r="C289" s="195"/>
      <c r="D289" s="195"/>
      <c r="E289" s="195"/>
      <c r="F289" s="196"/>
      <c r="G289" s="168"/>
      <c r="H289" s="160"/>
      <c r="I289" s="184"/>
      <c r="J289" s="137"/>
      <c r="K289" s="139"/>
      <c r="L289" s="197"/>
      <c r="M289" s="137"/>
      <c r="N289" s="139"/>
      <c r="O289" s="137"/>
      <c r="P289" s="199"/>
      <c r="Q289" s="137"/>
      <c r="R289" s="199"/>
      <c r="S289" s="185"/>
      <c r="T289" s="201"/>
      <c r="U289" s="205"/>
      <c r="V289" s="185"/>
      <c r="W289" s="201"/>
      <c r="X289" s="205"/>
      <c r="Y289" s="207"/>
      <c r="Z289" s="208"/>
      <c r="AA289" s="210"/>
      <c r="AB289" s="210"/>
      <c r="AC289" s="210"/>
      <c r="AD289" s="203"/>
      <c r="AE289" s="12"/>
      <c r="AF289" s="156"/>
      <c r="AG289" s="156"/>
      <c r="AH289" s="150"/>
      <c r="AI289" s="151"/>
      <c r="AJ289" s="151"/>
      <c r="AK289" s="151"/>
      <c r="AL289" s="152"/>
      <c r="AM289" s="148"/>
      <c r="AN289" s="148"/>
      <c r="AO289" s="146"/>
      <c r="AQ289" s="145">
        <f>IF(G289="x", 1,0)</f>
        <v>0</v>
      </c>
      <c r="AR289" s="145">
        <f>IF(H289="x", 1,0)</f>
        <v>0</v>
      </c>
      <c r="AU289" s="144" t="str">
        <f>IF(A289="","",8)</f>
        <v/>
      </c>
    </row>
    <row r="290" spans="1:47" ht="18" hidden="1" customHeight="1" thickBot="1" x14ac:dyDescent="0.35">
      <c r="A290" s="194"/>
      <c r="B290" s="141"/>
      <c r="C290" s="142"/>
      <c r="D290" s="142"/>
      <c r="E290" s="142"/>
      <c r="F290" s="143"/>
      <c r="G290" s="169"/>
      <c r="H290" s="161"/>
      <c r="I290" s="161"/>
      <c r="J290" s="138"/>
      <c r="K290" s="140"/>
      <c r="L290" s="198"/>
      <c r="M290" s="138"/>
      <c r="N290" s="140"/>
      <c r="O290" s="138"/>
      <c r="P290" s="200"/>
      <c r="Q290" s="138"/>
      <c r="R290" s="200"/>
      <c r="S290" s="186"/>
      <c r="T290" s="202"/>
      <c r="U290" s="206"/>
      <c r="V290" s="186"/>
      <c r="W290" s="202"/>
      <c r="X290" s="206"/>
      <c r="Y290" s="186"/>
      <c r="Z290" s="209"/>
      <c r="AA290" s="209"/>
      <c r="AB290" s="209"/>
      <c r="AC290" s="209"/>
      <c r="AD290" s="204"/>
      <c r="AE290" s="111"/>
      <c r="AF290" s="157"/>
      <c r="AG290" s="157"/>
      <c r="AH290" s="153"/>
      <c r="AI290" s="154"/>
      <c r="AJ290" s="154"/>
      <c r="AK290" s="154"/>
      <c r="AL290" s="155"/>
      <c r="AM290" s="149"/>
      <c r="AN290" s="149"/>
      <c r="AO290" s="147"/>
      <c r="AQ290" s="145"/>
      <c r="AR290" s="145"/>
      <c r="AU290" s="144"/>
    </row>
    <row r="291" spans="1:47" ht="18" hidden="1" customHeight="1" x14ac:dyDescent="0.3">
      <c r="A291" s="135"/>
      <c r="B291" s="150"/>
      <c r="C291" s="195"/>
      <c r="D291" s="195"/>
      <c r="E291" s="195"/>
      <c r="F291" s="196"/>
      <c r="G291" s="168"/>
      <c r="H291" s="160"/>
      <c r="I291" s="184"/>
      <c r="J291" s="137"/>
      <c r="K291" s="139"/>
      <c r="L291" s="197"/>
      <c r="M291" s="137"/>
      <c r="N291" s="139"/>
      <c r="O291" s="137"/>
      <c r="P291" s="199"/>
      <c r="Q291" s="137"/>
      <c r="R291" s="199"/>
      <c r="S291" s="185"/>
      <c r="T291" s="201"/>
      <c r="U291" s="205"/>
      <c r="V291" s="185"/>
      <c r="W291" s="201"/>
      <c r="X291" s="205"/>
      <c r="Y291" s="207"/>
      <c r="Z291" s="208"/>
      <c r="AA291" s="210"/>
      <c r="AB291" s="210"/>
      <c r="AC291" s="210"/>
      <c r="AD291" s="203"/>
      <c r="AE291" s="12"/>
      <c r="AF291" s="156"/>
      <c r="AG291" s="156"/>
      <c r="AH291" s="150"/>
      <c r="AI291" s="151"/>
      <c r="AJ291" s="151"/>
      <c r="AK291" s="151"/>
      <c r="AL291" s="152"/>
      <c r="AM291" s="148"/>
      <c r="AN291" s="148"/>
      <c r="AO291" s="146"/>
      <c r="AQ291" s="145">
        <f>IF(G291="x", 1,0)</f>
        <v>0</v>
      </c>
      <c r="AR291" s="145">
        <f>IF(H291="x", 1,0)</f>
        <v>0</v>
      </c>
      <c r="AU291" s="144" t="str">
        <f>IF(A291="","",8)</f>
        <v/>
      </c>
    </row>
    <row r="292" spans="1:47" ht="18" hidden="1" customHeight="1" thickBot="1" x14ac:dyDescent="0.35">
      <c r="A292" s="194"/>
      <c r="B292" s="141"/>
      <c r="C292" s="142"/>
      <c r="D292" s="142"/>
      <c r="E292" s="142"/>
      <c r="F292" s="143"/>
      <c r="G292" s="169"/>
      <c r="H292" s="161"/>
      <c r="I292" s="161"/>
      <c r="J292" s="138"/>
      <c r="K292" s="140"/>
      <c r="L292" s="198"/>
      <c r="M292" s="138"/>
      <c r="N292" s="140"/>
      <c r="O292" s="138"/>
      <c r="P292" s="200"/>
      <c r="Q292" s="138"/>
      <c r="R292" s="200"/>
      <c r="S292" s="186"/>
      <c r="T292" s="202"/>
      <c r="U292" s="206"/>
      <c r="V292" s="186"/>
      <c r="W292" s="202"/>
      <c r="X292" s="206"/>
      <c r="Y292" s="186"/>
      <c r="Z292" s="209"/>
      <c r="AA292" s="209"/>
      <c r="AB292" s="209"/>
      <c r="AC292" s="209"/>
      <c r="AD292" s="204"/>
      <c r="AE292" s="111"/>
      <c r="AF292" s="157"/>
      <c r="AG292" s="157"/>
      <c r="AH292" s="153"/>
      <c r="AI292" s="154"/>
      <c r="AJ292" s="154"/>
      <c r="AK292" s="154"/>
      <c r="AL292" s="155"/>
      <c r="AM292" s="149"/>
      <c r="AN292" s="149"/>
      <c r="AO292" s="147"/>
      <c r="AQ292" s="145"/>
      <c r="AR292" s="145"/>
      <c r="AU292" s="144"/>
    </row>
    <row r="293" spans="1:47" ht="18" hidden="1" customHeight="1" x14ac:dyDescent="0.3">
      <c r="A293" s="135"/>
      <c r="B293" s="150"/>
      <c r="C293" s="195"/>
      <c r="D293" s="195"/>
      <c r="E293" s="195"/>
      <c r="F293" s="196"/>
      <c r="G293" s="168"/>
      <c r="H293" s="160"/>
      <c r="I293" s="184"/>
      <c r="J293" s="137"/>
      <c r="K293" s="139"/>
      <c r="L293" s="197"/>
      <c r="M293" s="137"/>
      <c r="N293" s="139"/>
      <c r="O293" s="137"/>
      <c r="P293" s="199"/>
      <c r="Q293" s="137"/>
      <c r="R293" s="199"/>
      <c r="S293" s="185"/>
      <c r="T293" s="201"/>
      <c r="U293" s="205"/>
      <c r="V293" s="185"/>
      <c r="W293" s="201"/>
      <c r="X293" s="205"/>
      <c r="Y293" s="207"/>
      <c r="Z293" s="208"/>
      <c r="AA293" s="210"/>
      <c r="AB293" s="210"/>
      <c r="AC293" s="210"/>
      <c r="AD293" s="203"/>
      <c r="AE293" s="12"/>
      <c r="AF293" s="156"/>
      <c r="AG293" s="156"/>
      <c r="AH293" s="150"/>
      <c r="AI293" s="151"/>
      <c r="AJ293" s="151"/>
      <c r="AK293" s="151"/>
      <c r="AL293" s="152"/>
      <c r="AM293" s="148"/>
      <c r="AN293" s="148"/>
      <c r="AO293" s="146"/>
      <c r="AQ293" s="145">
        <f>IF(G293="x", 1,0)</f>
        <v>0</v>
      </c>
      <c r="AR293" s="145">
        <f>IF(H293="x", 1,0)</f>
        <v>0</v>
      </c>
      <c r="AU293" s="144" t="str">
        <f>IF(A293="","",8)</f>
        <v/>
      </c>
    </row>
    <row r="294" spans="1:47" ht="18" hidden="1" customHeight="1" thickBot="1" x14ac:dyDescent="0.35">
      <c r="A294" s="194"/>
      <c r="B294" s="141"/>
      <c r="C294" s="142"/>
      <c r="D294" s="142"/>
      <c r="E294" s="142"/>
      <c r="F294" s="143"/>
      <c r="G294" s="169"/>
      <c r="H294" s="161"/>
      <c r="I294" s="161"/>
      <c r="J294" s="138"/>
      <c r="K294" s="140"/>
      <c r="L294" s="198"/>
      <c r="M294" s="138"/>
      <c r="N294" s="140"/>
      <c r="O294" s="138"/>
      <c r="P294" s="200"/>
      <c r="Q294" s="138"/>
      <c r="R294" s="200"/>
      <c r="S294" s="186"/>
      <c r="T294" s="202"/>
      <c r="U294" s="206"/>
      <c r="V294" s="186"/>
      <c r="W294" s="202"/>
      <c r="X294" s="206"/>
      <c r="Y294" s="186"/>
      <c r="Z294" s="209"/>
      <c r="AA294" s="209"/>
      <c r="AB294" s="209"/>
      <c r="AC294" s="209"/>
      <c r="AD294" s="204"/>
      <c r="AE294" s="111"/>
      <c r="AF294" s="157"/>
      <c r="AG294" s="157"/>
      <c r="AH294" s="153"/>
      <c r="AI294" s="154"/>
      <c r="AJ294" s="154"/>
      <c r="AK294" s="154"/>
      <c r="AL294" s="155"/>
      <c r="AM294" s="149"/>
      <c r="AN294" s="149"/>
      <c r="AO294" s="147"/>
      <c r="AQ294" s="145"/>
      <c r="AR294" s="145"/>
      <c r="AU294" s="144"/>
    </row>
    <row r="295" spans="1:47" ht="18" hidden="1" customHeight="1" x14ac:dyDescent="0.3">
      <c r="A295" s="135"/>
      <c r="B295" s="150"/>
      <c r="C295" s="195"/>
      <c r="D295" s="195"/>
      <c r="E295" s="195"/>
      <c r="F295" s="196"/>
      <c r="G295" s="168"/>
      <c r="H295" s="160"/>
      <c r="I295" s="184"/>
      <c r="J295" s="137"/>
      <c r="K295" s="139"/>
      <c r="L295" s="197"/>
      <c r="M295" s="137"/>
      <c r="N295" s="139"/>
      <c r="O295" s="137"/>
      <c r="P295" s="199"/>
      <c r="Q295" s="137"/>
      <c r="R295" s="199"/>
      <c r="S295" s="185"/>
      <c r="T295" s="201"/>
      <c r="U295" s="205"/>
      <c r="V295" s="185"/>
      <c r="W295" s="201"/>
      <c r="X295" s="205"/>
      <c r="Y295" s="207"/>
      <c r="Z295" s="208"/>
      <c r="AA295" s="210"/>
      <c r="AB295" s="210"/>
      <c r="AC295" s="210"/>
      <c r="AD295" s="203"/>
      <c r="AE295" s="12"/>
      <c r="AF295" s="156"/>
      <c r="AG295" s="156"/>
      <c r="AH295" s="150"/>
      <c r="AI295" s="151"/>
      <c r="AJ295" s="151"/>
      <c r="AK295" s="151"/>
      <c r="AL295" s="152"/>
      <c r="AM295" s="148"/>
      <c r="AN295" s="148"/>
      <c r="AO295" s="146"/>
      <c r="AQ295" s="145">
        <f>IF(G295="x", 1,0)</f>
        <v>0</v>
      </c>
      <c r="AR295" s="145">
        <f>IF(H295="x", 1,0)</f>
        <v>0</v>
      </c>
      <c r="AU295" s="144" t="str">
        <f>IF(A295="","",9)</f>
        <v/>
      </c>
    </row>
    <row r="296" spans="1:47" ht="18" hidden="1" customHeight="1" thickBot="1" x14ac:dyDescent="0.35">
      <c r="A296" s="194"/>
      <c r="B296" s="141"/>
      <c r="C296" s="142"/>
      <c r="D296" s="142"/>
      <c r="E296" s="142"/>
      <c r="F296" s="143"/>
      <c r="G296" s="169"/>
      <c r="H296" s="161"/>
      <c r="I296" s="161"/>
      <c r="J296" s="138"/>
      <c r="K296" s="140"/>
      <c r="L296" s="198"/>
      <c r="M296" s="138"/>
      <c r="N296" s="140"/>
      <c r="O296" s="138"/>
      <c r="P296" s="200"/>
      <c r="Q296" s="138"/>
      <c r="R296" s="200"/>
      <c r="S296" s="186"/>
      <c r="T296" s="202"/>
      <c r="U296" s="206"/>
      <c r="V296" s="186"/>
      <c r="W296" s="202"/>
      <c r="X296" s="206"/>
      <c r="Y296" s="186"/>
      <c r="Z296" s="209"/>
      <c r="AA296" s="209"/>
      <c r="AB296" s="209"/>
      <c r="AC296" s="209"/>
      <c r="AD296" s="204"/>
      <c r="AE296" s="111"/>
      <c r="AF296" s="157"/>
      <c r="AG296" s="157"/>
      <c r="AH296" s="153"/>
      <c r="AI296" s="154"/>
      <c r="AJ296" s="154"/>
      <c r="AK296" s="154"/>
      <c r="AL296" s="155"/>
      <c r="AM296" s="149"/>
      <c r="AN296" s="149"/>
      <c r="AO296" s="147"/>
      <c r="AQ296" s="145"/>
      <c r="AR296" s="145"/>
      <c r="AU296" s="144"/>
    </row>
    <row r="297" spans="1:47" ht="18" hidden="1" customHeight="1" x14ac:dyDescent="0.3">
      <c r="A297" s="135"/>
      <c r="B297" s="150"/>
      <c r="C297" s="195"/>
      <c r="D297" s="195"/>
      <c r="E297" s="195"/>
      <c r="F297" s="196"/>
      <c r="G297" s="168"/>
      <c r="H297" s="160"/>
      <c r="I297" s="184"/>
      <c r="J297" s="137"/>
      <c r="K297" s="139"/>
      <c r="L297" s="197"/>
      <c r="M297" s="137"/>
      <c r="N297" s="139"/>
      <c r="O297" s="137"/>
      <c r="P297" s="199"/>
      <c r="Q297" s="137"/>
      <c r="R297" s="199"/>
      <c r="S297" s="185"/>
      <c r="T297" s="201"/>
      <c r="U297" s="205"/>
      <c r="V297" s="185"/>
      <c r="W297" s="201"/>
      <c r="X297" s="205"/>
      <c r="Y297" s="207"/>
      <c r="Z297" s="208"/>
      <c r="AA297" s="210"/>
      <c r="AB297" s="210"/>
      <c r="AC297" s="210"/>
      <c r="AD297" s="203"/>
      <c r="AE297" s="12"/>
      <c r="AF297" s="156"/>
      <c r="AG297" s="156"/>
      <c r="AH297" s="150"/>
      <c r="AI297" s="151"/>
      <c r="AJ297" s="151"/>
      <c r="AK297" s="151"/>
      <c r="AL297" s="152"/>
      <c r="AM297" s="148"/>
      <c r="AN297" s="148"/>
      <c r="AO297" s="146"/>
      <c r="AQ297" s="145">
        <f>IF(G297="x", 1,0)</f>
        <v>0</v>
      </c>
      <c r="AR297" s="145">
        <f>IF(H297="x", 1,0)</f>
        <v>0</v>
      </c>
      <c r="AU297" s="144" t="str">
        <f>IF(A297="","",9)</f>
        <v/>
      </c>
    </row>
    <row r="298" spans="1:47" ht="18" hidden="1" customHeight="1" thickBot="1" x14ac:dyDescent="0.35">
      <c r="A298" s="194"/>
      <c r="B298" s="141"/>
      <c r="C298" s="142"/>
      <c r="D298" s="142"/>
      <c r="E298" s="142"/>
      <c r="F298" s="143"/>
      <c r="G298" s="169"/>
      <c r="H298" s="161"/>
      <c r="I298" s="161"/>
      <c r="J298" s="138"/>
      <c r="K298" s="140"/>
      <c r="L298" s="198"/>
      <c r="M298" s="138"/>
      <c r="N298" s="140"/>
      <c r="O298" s="138"/>
      <c r="P298" s="200"/>
      <c r="Q298" s="138"/>
      <c r="R298" s="200"/>
      <c r="S298" s="186"/>
      <c r="T298" s="202"/>
      <c r="U298" s="206"/>
      <c r="V298" s="186"/>
      <c r="W298" s="202"/>
      <c r="X298" s="206"/>
      <c r="Y298" s="186"/>
      <c r="Z298" s="209"/>
      <c r="AA298" s="209"/>
      <c r="AB298" s="209"/>
      <c r="AC298" s="209"/>
      <c r="AD298" s="204"/>
      <c r="AE298" s="111"/>
      <c r="AF298" s="157"/>
      <c r="AG298" s="157"/>
      <c r="AH298" s="153"/>
      <c r="AI298" s="154"/>
      <c r="AJ298" s="154"/>
      <c r="AK298" s="154"/>
      <c r="AL298" s="155"/>
      <c r="AM298" s="149"/>
      <c r="AN298" s="149"/>
      <c r="AO298" s="147"/>
      <c r="AQ298" s="145"/>
      <c r="AR298" s="145"/>
      <c r="AU298" s="144"/>
    </row>
    <row r="299" spans="1:47" ht="18" hidden="1" customHeight="1" x14ac:dyDescent="0.3">
      <c r="A299" s="135"/>
      <c r="B299" s="150"/>
      <c r="C299" s="195"/>
      <c r="D299" s="195"/>
      <c r="E299" s="195"/>
      <c r="F299" s="196"/>
      <c r="G299" s="168"/>
      <c r="H299" s="160"/>
      <c r="I299" s="184"/>
      <c r="J299" s="137"/>
      <c r="K299" s="139"/>
      <c r="L299" s="197"/>
      <c r="M299" s="137"/>
      <c r="N299" s="139"/>
      <c r="O299" s="137"/>
      <c r="P299" s="199"/>
      <c r="Q299" s="137"/>
      <c r="R299" s="199"/>
      <c r="S299" s="185"/>
      <c r="T299" s="201"/>
      <c r="U299" s="205"/>
      <c r="V299" s="185"/>
      <c r="W299" s="201"/>
      <c r="X299" s="205"/>
      <c r="Y299" s="207"/>
      <c r="Z299" s="208"/>
      <c r="AA299" s="210"/>
      <c r="AB299" s="210"/>
      <c r="AC299" s="210"/>
      <c r="AD299" s="203"/>
      <c r="AE299" s="12"/>
      <c r="AF299" s="156"/>
      <c r="AG299" s="156"/>
      <c r="AH299" s="150"/>
      <c r="AI299" s="151"/>
      <c r="AJ299" s="151"/>
      <c r="AK299" s="151"/>
      <c r="AL299" s="152"/>
      <c r="AM299" s="148"/>
      <c r="AN299" s="148"/>
      <c r="AO299" s="146"/>
      <c r="AQ299" s="145">
        <f>IF(G299="x", 1,0)</f>
        <v>0</v>
      </c>
      <c r="AR299" s="145">
        <f>IF(H299="x", 1,0)</f>
        <v>0</v>
      </c>
      <c r="AU299" s="144" t="str">
        <f>IF(A299="","",9)</f>
        <v/>
      </c>
    </row>
    <row r="300" spans="1:47" ht="18" hidden="1" customHeight="1" thickBot="1" x14ac:dyDescent="0.35">
      <c r="A300" s="194"/>
      <c r="B300" s="141"/>
      <c r="C300" s="142"/>
      <c r="D300" s="142"/>
      <c r="E300" s="142"/>
      <c r="F300" s="143"/>
      <c r="G300" s="169"/>
      <c r="H300" s="161"/>
      <c r="I300" s="161"/>
      <c r="J300" s="138"/>
      <c r="K300" s="140"/>
      <c r="L300" s="198"/>
      <c r="M300" s="138"/>
      <c r="N300" s="140"/>
      <c r="O300" s="138"/>
      <c r="P300" s="200"/>
      <c r="Q300" s="138"/>
      <c r="R300" s="200"/>
      <c r="S300" s="186"/>
      <c r="T300" s="202"/>
      <c r="U300" s="206"/>
      <c r="V300" s="186"/>
      <c r="W300" s="202"/>
      <c r="X300" s="206"/>
      <c r="Y300" s="186"/>
      <c r="Z300" s="209"/>
      <c r="AA300" s="209"/>
      <c r="AB300" s="209"/>
      <c r="AC300" s="209"/>
      <c r="AD300" s="204"/>
      <c r="AE300" s="111"/>
      <c r="AF300" s="157"/>
      <c r="AG300" s="157"/>
      <c r="AH300" s="153"/>
      <c r="AI300" s="154"/>
      <c r="AJ300" s="154"/>
      <c r="AK300" s="154"/>
      <c r="AL300" s="155"/>
      <c r="AM300" s="149"/>
      <c r="AN300" s="149"/>
      <c r="AO300" s="147"/>
      <c r="AQ300" s="145"/>
      <c r="AR300" s="145"/>
      <c r="AU300" s="144"/>
    </row>
    <row r="301" spans="1:47" ht="18" hidden="1" customHeight="1" x14ac:dyDescent="0.3">
      <c r="A301" s="135"/>
      <c r="B301" s="150"/>
      <c r="C301" s="195"/>
      <c r="D301" s="195"/>
      <c r="E301" s="195"/>
      <c r="F301" s="196"/>
      <c r="G301" s="168"/>
      <c r="H301" s="160"/>
      <c r="I301" s="184"/>
      <c r="J301" s="137"/>
      <c r="K301" s="139"/>
      <c r="L301" s="197"/>
      <c r="M301" s="137"/>
      <c r="N301" s="139"/>
      <c r="O301" s="137"/>
      <c r="P301" s="199"/>
      <c r="Q301" s="137"/>
      <c r="R301" s="199"/>
      <c r="S301" s="185"/>
      <c r="T301" s="201"/>
      <c r="U301" s="205"/>
      <c r="V301" s="185"/>
      <c r="W301" s="201"/>
      <c r="X301" s="205"/>
      <c r="Y301" s="207"/>
      <c r="Z301" s="208"/>
      <c r="AA301" s="210"/>
      <c r="AB301" s="210"/>
      <c r="AC301" s="210"/>
      <c r="AD301" s="203"/>
      <c r="AE301" s="12"/>
      <c r="AF301" s="156"/>
      <c r="AG301" s="156"/>
      <c r="AH301" s="150"/>
      <c r="AI301" s="151"/>
      <c r="AJ301" s="151"/>
      <c r="AK301" s="151"/>
      <c r="AL301" s="152"/>
      <c r="AM301" s="148"/>
      <c r="AN301" s="148"/>
      <c r="AO301" s="146"/>
      <c r="AQ301" s="145">
        <f>IF(G301="x", 1,0)</f>
        <v>0</v>
      </c>
      <c r="AR301" s="145">
        <f>IF(H301="x", 1,0)</f>
        <v>0</v>
      </c>
      <c r="AU301" s="144" t="str">
        <f>IF(A301="","",9)</f>
        <v/>
      </c>
    </row>
    <row r="302" spans="1:47" ht="18" hidden="1" customHeight="1" thickBot="1" x14ac:dyDescent="0.35">
      <c r="A302" s="194"/>
      <c r="B302" s="141"/>
      <c r="C302" s="142"/>
      <c r="D302" s="142"/>
      <c r="E302" s="142"/>
      <c r="F302" s="143"/>
      <c r="G302" s="169"/>
      <c r="H302" s="161"/>
      <c r="I302" s="161"/>
      <c r="J302" s="138"/>
      <c r="K302" s="140"/>
      <c r="L302" s="198"/>
      <c r="M302" s="138"/>
      <c r="N302" s="140"/>
      <c r="O302" s="138"/>
      <c r="P302" s="200"/>
      <c r="Q302" s="138"/>
      <c r="R302" s="200"/>
      <c r="S302" s="186"/>
      <c r="T302" s="202"/>
      <c r="U302" s="206"/>
      <c r="V302" s="186"/>
      <c r="W302" s="202"/>
      <c r="X302" s="206"/>
      <c r="Y302" s="186"/>
      <c r="Z302" s="209"/>
      <c r="AA302" s="209"/>
      <c r="AB302" s="209"/>
      <c r="AC302" s="209"/>
      <c r="AD302" s="204"/>
      <c r="AE302" s="111"/>
      <c r="AF302" s="157"/>
      <c r="AG302" s="157"/>
      <c r="AH302" s="153"/>
      <c r="AI302" s="154"/>
      <c r="AJ302" s="154"/>
      <c r="AK302" s="154"/>
      <c r="AL302" s="155"/>
      <c r="AM302" s="149"/>
      <c r="AN302" s="149"/>
      <c r="AO302" s="147"/>
      <c r="AQ302" s="145"/>
      <c r="AR302" s="145"/>
      <c r="AU302" s="144"/>
    </row>
    <row r="303" spans="1:47" ht="18" hidden="1" customHeight="1" x14ac:dyDescent="0.3">
      <c r="A303" s="135"/>
      <c r="B303" s="150"/>
      <c r="C303" s="195"/>
      <c r="D303" s="195"/>
      <c r="E303" s="195"/>
      <c r="F303" s="196"/>
      <c r="G303" s="168"/>
      <c r="H303" s="160"/>
      <c r="I303" s="184"/>
      <c r="J303" s="137"/>
      <c r="K303" s="139"/>
      <c r="L303" s="197"/>
      <c r="M303" s="137"/>
      <c r="N303" s="139"/>
      <c r="O303" s="137"/>
      <c r="P303" s="199"/>
      <c r="Q303" s="137"/>
      <c r="R303" s="199"/>
      <c r="S303" s="185"/>
      <c r="T303" s="201"/>
      <c r="U303" s="205"/>
      <c r="V303" s="185"/>
      <c r="W303" s="201"/>
      <c r="X303" s="205"/>
      <c r="Y303" s="207"/>
      <c r="Z303" s="208"/>
      <c r="AA303" s="210"/>
      <c r="AB303" s="210"/>
      <c r="AC303" s="210"/>
      <c r="AD303" s="203"/>
      <c r="AE303" s="12"/>
      <c r="AF303" s="156"/>
      <c r="AG303" s="156"/>
      <c r="AH303" s="150"/>
      <c r="AI303" s="151"/>
      <c r="AJ303" s="151"/>
      <c r="AK303" s="151"/>
      <c r="AL303" s="152"/>
      <c r="AM303" s="148"/>
      <c r="AN303" s="148"/>
      <c r="AO303" s="146"/>
      <c r="AQ303" s="145">
        <f>IF(G303="x", 1,0)</f>
        <v>0</v>
      </c>
      <c r="AR303" s="145">
        <f>IF(H303="x", 1,0)</f>
        <v>0</v>
      </c>
      <c r="AU303" s="144" t="str">
        <f>IF(A303="","",9)</f>
        <v/>
      </c>
    </row>
    <row r="304" spans="1:47" ht="18" hidden="1" customHeight="1" thickBot="1" x14ac:dyDescent="0.35">
      <c r="A304" s="194"/>
      <c r="B304" s="141"/>
      <c r="C304" s="142"/>
      <c r="D304" s="142"/>
      <c r="E304" s="142"/>
      <c r="F304" s="143"/>
      <c r="G304" s="169"/>
      <c r="H304" s="161"/>
      <c r="I304" s="161"/>
      <c r="J304" s="138"/>
      <c r="K304" s="140"/>
      <c r="L304" s="198"/>
      <c r="M304" s="138"/>
      <c r="N304" s="140"/>
      <c r="O304" s="138"/>
      <c r="P304" s="200"/>
      <c r="Q304" s="138"/>
      <c r="R304" s="200"/>
      <c r="S304" s="186"/>
      <c r="T304" s="202"/>
      <c r="U304" s="206"/>
      <c r="V304" s="186"/>
      <c r="W304" s="202"/>
      <c r="X304" s="206"/>
      <c r="Y304" s="186"/>
      <c r="Z304" s="209"/>
      <c r="AA304" s="209"/>
      <c r="AB304" s="209"/>
      <c r="AC304" s="209"/>
      <c r="AD304" s="204"/>
      <c r="AE304" s="111"/>
      <c r="AF304" s="157"/>
      <c r="AG304" s="157"/>
      <c r="AH304" s="153"/>
      <c r="AI304" s="154"/>
      <c r="AJ304" s="154"/>
      <c r="AK304" s="154"/>
      <c r="AL304" s="155"/>
      <c r="AM304" s="149"/>
      <c r="AN304" s="149"/>
      <c r="AO304" s="147"/>
      <c r="AQ304" s="145"/>
      <c r="AR304" s="145"/>
      <c r="AU304" s="144"/>
    </row>
    <row r="305" spans="1:47" ht="18" hidden="1" customHeight="1" x14ac:dyDescent="0.3">
      <c r="A305" s="135"/>
      <c r="B305" s="150"/>
      <c r="C305" s="195"/>
      <c r="D305" s="195"/>
      <c r="E305" s="195"/>
      <c r="F305" s="196"/>
      <c r="G305" s="168"/>
      <c r="H305" s="160"/>
      <c r="I305" s="184"/>
      <c r="J305" s="137"/>
      <c r="K305" s="139"/>
      <c r="L305" s="197"/>
      <c r="M305" s="137"/>
      <c r="N305" s="139"/>
      <c r="O305" s="137"/>
      <c r="P305" s="199"/>
      <c r="Q305" s="137"/>
      <c r="R305" s="199"/>
      <c r="S305" s="185"/>
      <c r="T305" s="201"/>
      <c r="U305" s="205"/>
      <c r="V305" s="185"/>
      <c r="W305" s="201"/>
      <c r="X305" s="205"/>
      <c r="Y305" s="207"/>
      <c r="Z305" s="208"/>
      <c r="AA305" s="210"/>
      <c r="AB305" s="210"/>
      <c r="AC305" s="210"/>
      <c r="AD305" s="203"/>
      <c r="AE305" s="12"/>
      <c r="AF305" s="156"/>
      <c r="AG305" s="156"/>
      <c r="AH305" s="150"/>
      <c r="AI305" s="151"/>
      <c r="AJ305" s="151"/>
      <c r="AK305" s="151"/>
      <c r="AL305" s="152"/>
      <c r="AM305" s="148"/>
      <c r="AN305" s="148"/>
      <c r="AO305" s="146"/>
      <c r="AQ305" s="145">
        <f>IF(G305="x", 1,0)</f>
        <v>0</v>
      </c>
      <c r="AR305" s="145">
        <f>IF(H305="x", 1,0)</f>
        <v>0</v>
      </c>
      <c r="AU305" s="144" t="str">
        <f>IF(A305="","",9)</f>
        <v/>
      </c>
    </row>
    <row r="306" spans="1:47" ht="18" hidden="1" customHeight="1" thickBot="1" x14ac:dyDescent="0.35">
      <c r="A306" s="194"/>
      <c r="B306" s="141"/>
      <c r="C306" s="142"/>
      <c r="D306" s="142"/>
      <c r="E306" s="142"/>
      <c r="F306" s="143"/>
      <c r="G306" s="169"/>
      <c r="H306" s="161"/>
      <c r="I306" s="161"/>
      <c r="J306" s="138"/>
      <c r="K306" s="140"/>
      <c r="L306" s="198"/>
      <c r="M306" s="138"/>
      <c r="N306" s="140"/>
      <c r="O306" s="138"/>
      <c r="P306" s="200"/>
      <c r="Q306" s="138"/>
      <c r="R306" s="200"/>
      <c r="S306" s="186"/>
      <c r="T306" s="202"/>
      <c r="U306" s="206"/>
      <c r="V306" s="186"/>
      <c r="W306" s="202"/>
      <c r="X306" s="206"/>
      <c r="Y306" s="186"/>
      <c r="Z306" s="209"/>
      <c r="AA306" s="209"/>
      <c r="AB306" s="209"/>
      <c r="AC306" s="209"/>
      <c r="AD306" s="204"/>
      <c r="AE306" s="111"/>
      <c r="AF306" s="157"/>
      <c r="AG306" s="157"/>
      <c r="AH306" s="153"/>
      <c r="AI306" s="154"/>
      <c r="AJ306" s="154"/>
      <c r="AK306" s="154"/>
      <c r="AL306" s="155"/>
      <c r="AM306" s="149"/>
      <c r="AN306" s="149"/>
      <c r="AO306" s="147"/>
      <c r="AQ306" s="145"/>
      <c r="AR306" s="145"/>
      <c r="AU306" s="144"/>
    </row>
    <row r="307" spans="1:47" ht="18" hidden="1" customHeight="1" x14ac:dyDescent="0.3">
      <c r="A307" s="135"/>
      <c r="B307" s="150"/>
      <c r="C307" s="195"/>
      <c r="D307" s="195"/>
      <c r="E307" s="195"/>
      <c r="F307" s="196"/>
      <c r="G307" s="168"/>
      <c r="H307" s="160"/>
      <c r="I307" s="184"/>
      <c r="J307" s="137"/>
      <c r="K307" s="139"/>
      <c r="L307" s="197"/>
      <c r="M307" s="137"/>
      <c r="N307" s="139"/>
      <c r="O307" s="137"/>
      <c r="P307" s="199"/>
      <c r="Q307" s="137"/>
      <c r="R307" s="199"/>
      <c r="S307" s="185"/>
      <c r="T307" s="201"/>
      <c r="U307" s="205"/>
      <c r="V307" s="185"/>
      <c r="W307" s="201"/>
      <c r="X307" s="205"/>
      <c r="Y307" s="207"/>
      <c r="Z307" s="208"/>
      <c r="AA307" s="210"/>
      <c r="AB307" s="210"/>
      <c r="AC307" s="210"/>
      <c r="AD307" s="203"/>
      <c r="AE307" s="12"/>
      <c r="AF307" s="156"/>
      <c r="AG307" s="156"/>
      <c r="AH307" s="150"/>
      <c r="AI307" s="151"/>
      <c r="AJ307" s="151"/>
      <c r="AK307" s="151"/>
      <c r="AL307" s="152"/>
      <c r="AM307" s="148"/>
      <c r="AN307" s="148"/>
      <c r="AO307" s="146"/>
      <c r="AQ307" s="145">
        <f>IF(G307="x", 1,0)</f>
        <v>0</v>
      </c>
      <c r="AR307" s="145">
        <f>IF(H307="x", 1,0)</f>
        <v>0</v>
      </c>
      <c r="AU307" s="144" t="str">
        <f>IF(A307="","",9)</f>
        <v/>
      </c>
    </row>
    <row r="308" spans="1:47" ht="18" hidden="1" customHeight="1" thickBot="1" x14ac:dyDescent="0.35">
      <c r="A308" s="194"/>
      <c r="B308" s="141"/>
      <c r="C308" s="142"/>
      <c r="D308" s="142"/>
      <c r="E308" s="142"/>
      <c r="F308" s="143"/>
      <c r="G308" s="169"/>
      <c r="H308" s="161"/>
      <c r="I308" s="161"/>
      <c r="J308" s="138"/>
      <c r="K308" s="140"/>
      <c r="L308" s="198"/>
      <c r="M308" s="138"/>
      <c r="N308" s="140"/>
      <c r="O308" s="138"/>
      <c r="P308" s="200"/>
      <c r="Q308" s="138"/>
      <c r="R308" s="200"/>
      <c r="S308" s="186"/>
      <c r="T308" s="202"/>
      <c r="U308" s="206"/>
      <c r="V308" s="186"/>
      <c r="W308" s="202"/>
      <c r="X308" s="206"/>
      <c r="Y308" s="186"/>
      <c r="Z308" s="209"/>
      <c r="AA308" s="209"/>
      <c r="AB308" s="209"/>
      <c r="AC308" s="209"/>
      <c r="AD308" s="204"/>
      <c r="AE308" s="111"/>
      <c r="AF308" s="157"/>
      <c r="AG308" s="157"/>
      <c r="AH308" s="153"/>
      <c r="AI308" s="154"/>
      <c r="AJ308" s="154"/>
      <c r="AK308" s="154"/>
      <c r="AL308" s="155"/>
      <c r="AM308" s="149"/>
      <c r="AN308" s="149"/>
      <c r="AO308" s="147"/>
      <c r="AQ308" s="145"/>
      <c r="AR308" s="145"/>
      <c r="AU308" s="144"/>
    </row>
    <row r="309" spans="1:47" ht="18" hidden="1" customHeight="1" x14ac:dyDescent="0.3">
      <c r="A309" s="135"/>
      <c r="B309" s="150"/>
      <c r="C309" s="195"/>
      <c r="D309" s="195"/>
      <c r="E309" s="195"/>
      <c r="F309" s="196"/>
      <c r="G309" s="168"/>
      <c r="H309" s="160"/>
      <c r="I309" s="184"/>
      <c r="J309" s="137"/>
      <c r="K309" s="139"/>
      <c r="L309" s="197"/>
      <c r="M309" s="137"/>
      <c r="N309" s="139"/>
      <c r="O309" s="137"/>
      <c r="P309" s="199"/>
      <c r="Q309" s="137"/>
      <c r="R309" s="199"/>
      <c r="S309" s="185"/>
      <c r="T309" s="201"/>
      <c r="U309" s="205"/>
      <c r="V309" s="185"/>
      <c r="W309" s="201"/>
      <c r="X309" s="205"/>
      <c r="Y309" s="207"/>
      <c r="Z309" s="208"/>
      <c r="AA309" s="210"/>
      <c r="AB309" s="210"/>
      <c r="AC309" s="210"/>
      <c r="AD309" s="203"/>
      <c r="AE309" s="12"/>
      <c r="AF309" s="156"/>
      <c r="AG309" s="156"/>
      <c r="AH309" s="150"/>
      <c r="AI309" s="151"/>
      <c r="AJ309" s="151"/>
      <c r="AK309" s="151"/>
      <c r="AL309" s="152"/>
      <c r="AM309" s="148"/>
      <c r="AN309" s="148"/>
      <c r="AO309" s="146"/>
      <c r="AQ309" s="145">
        <f>IF(G309="x", 1,0)</f>
        <v>0</v>
      </c>
      <c r="AR309" s="145">
        <f>IF(H309="x", 1,0)</f>
        <v>0</v>
      </c>
      <c r="AU309" s="144" t="str">
        <f>IF(A309="","",9)</f>
        <v/>
      </c>
    </row>
    <row r="310" spans="1:47" ht="18" hidden="1" customHeight="1" thickBot="1" x14ac:dyDescent="0.35">
      <c r="A310" s="194"/>
      <c r="B310" s="141"/>
      <c r="C310" s="142"/>
      <c r="D310" s="142"/>
      <c r="E310" s="142"/>
      <c r="F310" s="143"/>
      <c r="G310" s="169"/>
      <c r="H310" s="161"/>
      <c r="I310" s="161"/>
      <c r="J310" s="138"/>
      <c r="K310" s="140"/>
      <c r="L310" s="198"/>
      <c r="M310" s="138"/>
      <c r="N310" s="140"/>
      <c r="O310" s="138"/>
      <c r="P310" s="200"/>
      <c r="Q310" s="138"/>
      <c r="R310" s="200"/>
      <c r="S310" s="186"/>
      <c r="T310" s="202"/>
      <c r="U310" s="206"/>
      <c r="V310" s="186"/>
      <c r="W310" s="202"/>
      <c r="X310" s="206"/>
      <c r="Y310" s="186"/>
      <c r="Z310" s="209"/>
      <c r="AA310" s="209"/>
      <c r="AB310" s="209"/>
      <c r="AC310" s="209"/>
      <c r="AD310" s="204"/>
      <c r="AE310" s="111"/>
      <c r="AF310" s="157"/>
      <c r="AG310" s="157"/>
      <c r="AH310" s="153"/>
      <c r="AI310" s="154"/>
      <c r="AJ310" s="154"/>
      <c r="AK310" s="154"/>
      <c r="AL310" s="155"/>
      <c r="AM310" s="149"/>
      <c r="AN310" s="149"/>
      <c r="AO310" s="147"/>
      <c r="AQ310" s="145"/>
      <c r="AR310" s="145"/>
      <c r="AU310" s="144"/>
    </row>
    <row r="311" spans="1:47" ht="18" hidden="1" customHeight="1" x14ac:dyDescent="0.3">
      <c r="A311" s="135"/>
      <c r="B311" s="150"/>
      <c r="C311" s="195"/>
      <c r="D311" s="195"/>
      <c r="E311" s="195"/>
      <c r="F311" s="196"/>
      <c r="G311" s="168"/>
      <c r="H311" s="160"/>
      <c r="I311" s="184"/>
      <c r="J311" s="137"/>
      <c r="K311" s="139"/>
      <c r="L311" s="197"/>
      <c r="M311" s="137"/>
      <c r="N311" s="139"/>
      <c r="O311" s="137"/>
      <c r="P311" s="199"/>
      <c r="Q311" s="137"/>
      <c r="R311" s="199"/>
      <c r="S311" s="185"/>
      <c r="T311" s="201"/>
      <c r="U311" s="205"/>
      <c r="V311" s="185"/>
      <c r="W311" s="201"/>
      <c r="X311" s="205"/>
      <c r="Y311" s="207"/>
      <c r="Z311" s="208"/>
      <c r="AA311" s="210"/>
      <c r="AB311" s="210"/>
      <c r="AC311" s="210"/>
      <c r="AD311" s="203"/>
      <c r="AE311" s="12"/>
      <c r="AF311" s="156"/>
      <c r="AG311" s="156"/>
      <c r="AH311" s="150"/>
      <c r="AI311" s="151"/>
      <c r="AJ311" s="151"/>
      <c r="AK311" s="151"/>
      <c r="AL311" s="152"/>
      <c r="AM311" s="148"/>
      <c r="AN311" s="148"/>
      <c r="AO311" s="146"/>
      <c r="AQ311" s="145">
        <f>IF(G311="x", 1,0)</f>
        <v>0</v>
      </c>
      <c r="AR311" s="145">
        <f>IF(H311="x", 1,0)</f>
        <v>0</v>
      </c>
      <c r="AU311" s="144" t="str">
        <f>IF(A311="","",9)</f>
        <v/>
      </c>
    </row>
    <row r="312" spans="1:47" ht="18" hidden="1" customHeight="1" thickBot="1" x14ac:dyDescent="0.35">
      <c r="A312" s="194"/>
      <c r="B312" s="141"/>
      <c r="C312" s="142"/>
      <c r="D312" s="142"/>
      <c r="E312" s="142"/>
      <c r="F312" s="143"/>
      <c r="G312" s="169"/>
      <c r="H312" s="161"/>
      <c r="I312" s="161"/>
      <c r="J312" s="138"/>
      <c r="K312" s="140"/>
      <c r="L312" s="198"/>
      <c r="M312" s="138"/>
      <c r="N312" s="140"/>
      <c r="O312" s="138"/>
      <c r="P312" s="200"/>
      <c r="Q312" s="138"/>
      <c r="R312" s="200"/>
      <c r="S312" s="186"/>
      <c r="T312" s="202"/>
      <c r="U312" s="206"/>
      <c r="V312" s="186"/>
      <c r="W312" s="202"/>
      <c r="X312" s="206"/>
      <c r="Y312" s="186"/>
      <c r="Z312" s="209"/>
      <c r="AA312" s="209"/>
      <c r="AB312" s="209"/>
      <c r="AC312" s="209"/>
      <c r="AD312" s="204"/>
      <c r="AE312" s="111"/>
      <c r="AF312" s="157"/>
      <c r="AG312" s="157"/>
      <c r="AH312" s="153"/>
      <c r="AI312" s="154"/>
      <c r="AJ312" s="154"/>
      <c r="AK312" s="154"/>
      <c r="AL312" s="155"/>
      <c r="AM312" s="149"/>
      <c r="AN312" s="149"/>
      <c r="AO312" s="147"/>
      <c r="AQ312" s="145"/>
      <c r="AR312" s="145"/>
      <c r="AU312" s="144"/>
    </row>
    <row r="313" spans="1:47" ht="18" hidden="1" customHeight="1" x14ac:dyDescent="0.3">
      <c r="A313" s="135"/>
      <c r="B313" s="150"/>
      <c r="C313" s="195"/>
      <c r="D313" s="195"/>
      <c r="E313" s="195"/>
      <c r="F313" s="196"/>
      <c r="G313" s="168"/>
      <c r="H313" s="160"/>
      <c r="I313" s="184"/>
      <c r="J313" s="137"/>
      <c r="K313" s="139"/>
      <c r="L313" s="197"/>
      <c r="M313" s="137"/>
      <c r="N313" s="139"/>
      <c r="O313" s="137"/>
      <c r="P313" s="199"/>
      <c r="Q313" s="137"/>
      <c r="R313" s="199"/>
      <c r="S313" s="185"/>
      <c r="T313" s="201"/>
      <c r="U313" s="205"/>
      <c r="V313" s="185"/>
      <c r="W313" s="201"/>
      <c r="X313" s="205"/>
      <c r="Y313" s="207"/>
      <c r="Z313" s="208"/>
      <c r="AA313" s="210"/>
      <c r="AB313" s="210"/>
      <c r="AC313" s="210"/>
      <c r="AD313" s="203"/>
      <c r="AE313" s="12"/>
      <c r="AF313" s="156"/>
      <c r="AG313" s="156"/>
      <c r="AH313" s="150"/>
      <c r="AI313" s="151"/>
      <c r="AJ313" s="151"/>
      <c r="AK313" s="151"/>
      <c r="AL313" s="152"/>
      <c r="AM313" s="148"/>
      <c r="AN313" s="148"/>
      <c r="AO313" s="146"/>
      <c r="AQ313" s="145">
        <f>IF(G313="x", 1,0)</f>
        <v>0</v>
      </c>
      <c r="AR313" s="145">
        <f>IF(H313="x", 1,0)</f>
        <v>0</v>
      </c>
      <c r="AU313" s="144" t="str">
        <f>IF(A313="","",9)</f>
        <v/>
      </c>
    </row>
    <row r="314" spans="1:47" ht="18" hidden="1" customHeight="1" thickBot="1" x14ac:dyDescent="0.35">
      <c r="A314" s="194"/>
      <c r="B314" s="141"/>
      <c r="C314" s="142"/>
      <c r="D314" s="142"/>
      <c r="E314" s="142"/>
      <c r="F314" s="143"/>
      <c r="G314" s="169"/>
      <c r="H314" s="161"/>
      <c r="I314" s="161"/>
      <c r="J314" s="138"/>
      <c r="K314" s="140"/>
      <c r="L314" s="198"/>
      <c r="M314" s="138"/>
      <c r="N314" s="140"/>
      <c r="O314" s="138"/>
      <c r="P314" s="200"/>
      <c r="Q314" s="138"/>
      <c r="R314" s="200"/>
      <c r="S314" s="186"/>
      <c r="T314" s="202"/>
      <c r="U314" s="206"/>
      <c r="V314" s="186"/>
      <c r="W314" s="202"/>
      <c r="X314" s="206"/>
      <c r="Y314" s="186"/>
      <c r="Z314" s="209"/>
      <c r="AA314" s="209"/>
      <c r="AB314" s="209"/>
      <c r="AC314" s="209"/>
      <c r="AD314" s="204"/>
      <c r="AE314" s="111"/>
      <c r="AF314" s="157"/>
      <c r="AG314" s="157"/>
      <c r="AH314" s="153"/>
      <c r="AI314" s="154"/>
      <c r="AJ314" s="154"/>
      <c r="AK314" s="154"/>
      <c r="AL314" s="155"/>
      <c r="AM314" s="149"/>
      <c r="AN314" s="149"/>
      <c r="AO314" s="147"/>
      <c r="AQ314" s="145"/>
      <c r="AR314" s="145"/>
      <c r="AU314" s="144"/>
    </row>
    <row r="315" spans="1:47" ht="18" hidden="1" customHeight="1" x14ac:dyDescent="0.3">
      <c r="A315" s="135"/>
      <c r="B315" s="150"/>
      <c r="C315" s="195"/>
      <c r="D315" s="195"/>
      <c r="E315" s="195"/>
      <c r="F315" s="196"/>
      <c r="G315" s="168"/>
      <c r="H315" s="160"/>
      <c r="I315" s="184"/>
      <c r="J315" s="137"/>
      <c r="K315" s="139"/>
      <c r="L315" s="197"/>
      <c r="M315" s="137"/>
      <c r="N315" s="139"/>
      <c r="O315" s="137"/>
      <c r="P315" s="199"/>
      <c r="Q315" s="137"/>
      <c r="R315" s="199"/>
      <c r="S315" s="185"/>
      <c r="T315" s="201"/>
      <c r="U315" s="205"/>
      <c r="V315" s="185"/>
      <c r="W315" s="201"/>
      <c r="X315" s="205"/>
      <c r="Y315" s="207"/>
      <c r="Z315" s="208"/>
      <c r="AA315" s="210"/>
      <c r="AB315" s="210"/>
      <c r="AC315" s="210"/>
      <c r="AD315" s="203"/>
      <c r="AE315" s="12"/>
      <c r="AF315" s="156"/>
      <c r="AG315" s="156"/>
      <c r="AH315" s="150"/>
      <c r="AI315" s="151"/>
      <c r="AJ315" s="151"/>
      <c r="AK315" s="151"/>
      <c r="AL315" s="152"/>
      <c r="AM315" s="148"/>
      <c r="AN315" s="148"/>
      <c r="AO315" s="146"/>
      <c r="AQ315" s="145">
        <f>IF(G315="x", 1,0)</f>
        <v>0</v>
      </c>
      <c r="AR315" s="145">
        <f>IF(H315="x", 1,0)</f>
        <v>0</v>
      </c>
      <c r="AU315" s="144" t="str">
        <f>IF(A315="","",9)</f>
        <v/>
      </c>
    </row>
    <row r="316" spans="1:47" ht="18" hidden="1" customHeight="1" thickBot="1" x14ac:dyDescent="0.35">
      <c r="A316" s="194"/>
      <c r="B316" s="141"/>
      <c r="C316" s="142"/>
      <c r="D316" s="142"/>
      <c r="E316" s="142"/>
      <c r="F316" s="143"/>
      <c r="G316" s="169"/>
      <c r="H316" s="161"/>
      <c r="I316" s="161"/>
      <c r="J316" s="138"/>
      <c r="K316" s="140"/>
      <c r="L316" s="198"/>
      <c r="M316" s="138"/>
      <c r="N316" s="140"/>
      <c r="O316" s="138"/>
      <c r="P316" s="200"/>
      <c r="Q316" s="138"/>
      <c r="R316" s="200"/>
      <c r="S316" s="186"/>
      <c r="T316" s="202"/>
      <c r="U316" s="206"/>
      <c r="V316" s="186"/>
      <c r="W316" s="202"/>
      <c r="X316" s="206"/>
      <c r="Y316" s="186"/>
      <c r="Z316" s="209"/>
      <c r="AA316" s="209"/>
      <c r="AB316" s="209"/>
      <c r="AC316" s="209"/>
      <c r="AD316" s="204"/>
      <c r="AE316" s="111"/>
      <c r="AF316" s="157"/>
      <c r="AG316" s="157"/>
      <c r="AH316" s="153"/>
      <c r="AI316" s="154"/>
      <c r="AJ316" s="154"/>
      <c r="AK316" s="154"/>
      <c r="AL316" s="155"/>
      <c r="AM316" s="149"/>
      <c r="AN316" s="149"/>
      <c r="AO316" s="147"/>
      <c r="AQ316" s="145"/>
      <c r="AR316" s="145"/>
      <c r="AU316" s="144"/>
    </row>
    <row r="317" spans="1:47" ht="18" hidden="1" customHeight="1" x14ac:dyDescent="0.3">
      <c r="A317" s="135"/>
      <c r="B317" s="150"/>
      <c r="C317" s="195"/>
      <c r="D317" s="195"/>
      <c r="E317" s="195"/>
      <c r="F317" s="196"/>
      <c r="G317" s="168"/>
      <c r="H317" s="160"/>
      <c r="I317" s="184"/>
      <c r="J317" s="137"/>
      <c r="K317" s="139"/>
      <c r="L317" s="197"/>
      <c r="M317" s="137"/>
      <c r="N317" s="139"/>
      <c r="O317" s="137"/>
      <c r="P317" s="199"/>
      <c r="Q317" s="137"/>
      <c r="R317" s="199"/>
      <c r="S317" s="185"/>
      <c r="T317" s="201"/>
      <c r="U317" s="205"/>
      <c r="V317" s="185"/>
      <c r="W317" s="201"/>
      <c r="X317" s="205"/>
      <c r="Y317" s="207"/>
      <c r="Z317" s="208"/>
      <c r="AA317" s="210"/>
      <c r="AB317" s="210"/>
      <c r="AC317" s="210"/>
      <c r="AD317" s="203"/>
      <c r="AE317" s="12"/>
      <c r="AF317" s="156"/>
      <c r="AG317" s="156"/>
      <c r="AH317" s="150"/>
      <c r="AI317" s="151"/>
      <c r="AJ317" s="151"/>
      <c r="AK317" s="151"/>
      <c r="AL317" s="152"/>
      <c r="AM317" s="148"/>
      <c r="AN317" s="148"/>
      <c r="AO317" s="146"/>
      <c r="AQ317" s="145">
        <f>IF(G317="x", 1,0)</f>
        <v>0</v>
      </c>
      <c r="AR317" s="145">
        <f>IF(H317="x", 1,0)</f>
        <v>0</v>
      </c>
      <c r="AU317" s="144" t="str">
        <f>IF(A317="","",9)</f>
        <v/>
      </c>
    </row>
    <row r="318" spans="1:47" ht="18" hidden="1" customHeight="1" thickBot="1" x14ac:dyDescent="0.35">
      <c r="A318" s="194"/>
      <c r="B318" s="141"/>
      <c r="C318" s="142"/>
      <c r="D318" s="142"/>
      <c r="E318" s="142"/>
      <c r="F318" s="143"/>
      <c r="G318" s="169"/>
      <c r="H318" s="161"/>
      <c r="I318" s="161"/>
      <c r="J318" s="138"/>
      <c r="K318" s="140"/>
      <c r="L318" s="198"/>
      <c r="M318" s="138"/>
      <c r="N318" s="140"/>
      <c r="O318" s="138"/>
      <c r="P318" s="200"/>
      <c r="Q318" s="138"/>
      <c r="R318" s="200"/>
      <c r="S318" s="186"/>
      <c r="T318" s="202"/>
      <c r="U318" s="206"/>
      <c r="V318" s="186"/>
      <c r="W318" s="202"/>
      <c r="X318" s="206"/>
      <c r="Y318" s="186"/>
      <c r="Z318" s="209"/>
      <c r="AA318" s="209"/>
      <c r="AB318" s="209"/>
      <c r="AC318" s="209"/>
      <c r="AD318" s="204"/>
      <c r="AE318" s="111"/>
      <c r="AF318" s="157"/>
      <c r="AG318" s="157"/>
      <c r="AH318" s="153"/>
      <c r="AI318" s="154"/>
      <c r="AJ318" s="154"/>
      <c r="AK318" s="154"/>
      <c r="AL318" s="155"/>
      <c r="AM318" s="149"/>
      <c r="AN318" s="149"/>
      <c r="AO318" s="147"/>
      <c r="AQ318" s="145"/>
      <c r="AR318" s="145"/>
      <c r="AU318" s="144"/>
    </row>
    <row r="319" spans="1:47" ht="18" hidden="1" customHeight="1" x14ac:dyDescent="0.3">
      <c r="A319" s="135"/>
      <c r="B319" s="150"/>
      <c r="C319" s="195"/>
      <c r="D319" s="195"/>
      <c r="E319" s="195"/>
      <c r="F319" s="196"/>
      <c r="G319" s="168"/>
      <c r="H319" s="160"/>
      <c r="I319" s="184"/>
      <c r="J319" s="137"/>
      <c r="K319" s="139"/>
      <c r="L319" s="197"/>
      <c r="M319" s="137"/>
      <c r="N319" s="139"/>
      <c r="O319" s="137"/>
      <c r="P319" s="199"/>
      <c r="Q319" s="137"/>
      <c r="R319" s="199"/>
      <c r="S319" s="185"/>
      <c r="T319" s="201"/>
      <c r="U319" s="205"/>
      <c r="V319" s="185"/>
      <c r="W319" s="201"/>
      <c r="X319" s="205"/>
      <c r="Y319" s="207"/>
      <c r="Z319" s="208"/>
      <c r="AA319" s="210"/>
      <c r="AB319" s="210"/>
      <c r="AC319" s="210"/>
      <c r="AD319" s="203"/>
      <c r="AE319" s="12"/>
      <c r="AF319" s="156"/>
      <c r="AG319" s="156"/>
      <c r="AH319" s="150"/>
      <c r="AI319" s="151"/>
      <c r="AJ319" s="151"/>
      <c r="AK319" s="151"/>
      <c r="AL319" s="152"/>
      <c r="AM319" s="148"/>
      <c r="AN319" s="148"/>
      <c r="AO319" s="146"/>
      <c r="AQ319" s="145">
        <f>IF(G319="x", 1,0)</f>
        <v>0</v>
      </c>
      <c r="AR319" s="145">
        <f>IF(H319="x", 1,0)</f>
        <v>0</v>
      </c>
      <c r="AU319" s="144" t="str">
        <f>IF(A319="","",9)</f>
        <v/>
      </c>
    </row>
    <row r="320" spans="1:47" ht="18" hidden="1" customHeight="1" thickBot="1" x14ac:dyDescent="0.35">
      <c r="A320" s="194"/>
      <c r="B320" s="141"/>
      <c r="C320" s="142"/>
      <c r="D320" s="142"/>
      <c r="E320" s="142"/>
      <c r="F320" s="143"/>
      <c r="G320" s="169"/>
      <c r="H320" s="161"/>
      <c r="I320" s="161"/>
      <c r="J320" s="138"/>
      <c r="K320" s="140"/>
      <c r="L320" s="198"/>
      <c r="M320" s="138"/>
      <c r="N320" s="140"/>
      <c r="O320" s="138"/>
      <c r="P320" s="200"/>
      <c r="Q320" s="138"/>
      <c r="R320" s="200"/>
      <c r="S320" s="186"/>
      <c r="T320" s="202"/>
      <c r="U320" s="206"/>
      <c r="V320" s="186"/>
      <c r="W320" s="202"/>
      <c r="X320" s="206"/>
      <c r="Y320" s="186"/>
      <c r="Z320" s="209"/>
      <c r="AA320" s="209"/>
      <c r="AB320" s="209"/>
      <c r="AC320" s="209"/>
      <c r="AD320" s="204"/>
      <c r="AE320" s="111"/>
      <c r="AF320" s="157"/>
      <c r="AG320" s="157"/>
      <c r="AH320" s="153"/>
      <c r="AI320" s="154"/>
      <c r="AJ320" s="154"/>
      <c r="AK320" s="154"/>
      <c r="AL320" s="155"/>
      <c r="AM320" s="149"/>
      <c r="AN320" s="149"/>
      <c r="AO320" s="147"/>
      <c r="AQ320" s="145"/>
      <c r="AR320" s="145"/>
      <c r="AU320" s="144"/>
    </row>
    <row r="321" spans="1:47" ht="18" hidden="1" customHeight="1" x14ac:dyDescent="0.3">
      <c r="A321" s="135"/>
      <c r="B321" s="150"/>
      <c r="C321" s="195"/>
      <c r="D321" s="195"/>
      <c r="E321" s="195"/>
      <c r="F321" s="196"/>
      <c r="G321" s="168"/>
      <c r="H321" s="160"/>
      <c r="I321" s="184"/>
      <c r="J321" s="137"/>
      <c r="K321" s="139"/>
      <c r="L321" s="197"/>
      <c r="M321" s="137"/>
      <c r="N321" s="139"/>
      <c r="O321" s="137"/>
      <c r="P321" s="199"/>
      <c r="Q321" s="137"/>
      <c r="R321" s="199"/>
      <c r="S321" s="185"/>
      <c r="T321" s="201"/>
      <c r="U321" s="205"/>
      <c r="V321" s="185"/>
      <c r="W321" s="201"/>
      <c r="X321" s="205"/>
      <c r="Y321" s="207"/>
      <c r="Z321" s="208"/>
      <c r="AA321" s="210"/>
      <c r="AB321" s="210"/>
      <c r="AC321" s="210"/>
      <c r="AD321" s="203"/>
      <c r="AE321" s="12"/>
      <c r="AF321" s="156"/>
      <c r="AG321" s="156"/>
      <c r="AH321" s="150"/>
      <c r="AI321" s="151"/>
      <c r="AJ321" s="151"/>
      <c r="AK321" s="151"/>
      <c r="AL321" s="152"/>
      <c r="AM321" s="148"/>
      <c r="AN321" s="148"/>
      <c r="AO321" s="146"/>
      <c r="AQ321" s="145">
        <f>IF(G321="x", 1,0)</f>
        <v>0</v>
      </c>
      <c r="AR321" s="145">
        <f>IF(H321="x", 1,0)</f>
        <v>0</v>
      </c>
      <c r="AU321" s="144" t="str">
        <f>IF(A321="","",9)</f>
        <v/>
      </c>
    </row>
    <row r="322" spans="1:47" ht="18" hidden="1" customHeight="1" thickBot="1" x14ac:dyDescent="0.35">
      <c r="A322" s="194"/>
      <c r="B322" s="141"/>
      <c r="C322" s="142"/>
      <c r="D322" s="142"/>
      <c r="E322" s="142"/>
      <c r="F322" s="143"/>
      <c r="G322" s="169"/>
      <c r="H322" s="161"/>
      <c r="I322" s="161"/>
      <c r="J322" s="138"/>
      <c r="K322" s="140"/>
      <c r="L322" s="198"/>
      <c r="M322" s="138"/>
      <c r="N322" s="140"/>
      <c r="O322" s="138"/>
      <c r="P322" s="200"/>
      <c r="Q322" s="138"/>
      <c r="R322" s="200"/>
      <c r="S322" s="186"/>
      <c r="T322" s="202"/>
      <c r="U322" s="206"/>
      <c r="V322" s="186"/>
      <c r="W322" s="202"/>
      <c r="X322" s="206"/>
      <c r="Y322" s="186"/>
      <c r="Z322" s="209"/>
      <c r="AA322" s="209"/>
      <c r="AB322" s="209"/>
      <c r="AC322" s="209"/>
      <c r="AD322" s="204"/>
      <c r="AE322" s="111"/>
      <c r="AF322" s="157"/>
      <c r="AG322" s="157"/>
      <c r="AH322" s="153"/>
      <c r="AI322" s="154"/>
      <c r="AJ322" s="154"/>
      <c r="AK322" s="154"/>
      <c r="AL322" s="155"/>
      <c r="AM322" s="149"/>
      <c r="AN322" s="149"/>
      <c r="AO322" s="147"/>
      <c r="AQ322" s="145"/>
      <c r="AR322" s="145"/>
      <c r="AU322" s="144"/>
    </row>
    <row r="323" spans="1:47" ht="18" hidden="1" customHeight="1" x14ac:dyDescent="0.3">
      <c r="A323" s="135"/>
      <c r="B323" s="150"/>
      <c r="C323" s="195"/>
      <c r="D323" s="195"/>
      <c r="E323" s="195"/>
      <c r="F323" s="196"/>
      <c r="G323" s="168"/>
      <c r="H323" s="160"/>
      <c r="I323" s="184"/>
      <c r="J323" s="137"/>
      <c r="K323" s="139"/>
      <c r="L323" s="197"/>
      <c r="M323" s="137"/>
      <c r="N323" s="139"/>
      <c r="O323" s="137"/>
      <c r="P323" s="199"/>
      <c r="Q323" s="137"/>
      <c r="R323" s="199"/>
      <c r="S323" s="185"/>
      <c r="T323" s="201"/>
      <c r="U323" s="205"/>
      <c r="V323" s="185"/>
      <c r="W323" s="201"/>
      <c r="X323" s="205"/>
      <c r="Y323" s="207"/>
      <c r="Z323" s="208"/>
      <c r="AA323" s="210"/>
      <c r="AB323" s="210"/>
      <c r="AC323" s="210"/>
      <c r="AD323" s="203"/>
      <c r="AE323" s="12"/>
      <c r="AF323" s="156"/>
      <c r="AG323" s="156"/>
      <c r="AH323" s="150"/>
      <c r="AI323" s="151"/>
      <c r="AJ323" s="151"/>
      <c r="AK323" s="151"/>
      <c r="AL323" s="152"/>
      <c r="AM323" s="148"/>
      <c r="AN323" s="148"/>
      <c r="AO323" s="146"/>
      <c r="AQ323" s="145">
        <f>IF(G323="x", 1,0)</f>
        <v>0</v>
      </c>
      <c r="AR323" s="145">
        <f>IF(H323="x", 1,0)</f>
        <v>0</v>
      </c>
      <c r="AU323" s="144" t="str">
        <f>IF(A323="","",9)</f>
        <v/>
      </c>
    </row>
    <row r="324" spans="1:47" ht="18" hidden="1" customHeight="1" thickBot="1" x14ac:dyDescent="0.35">
      <c r="A324" s="194"/>
      <c r="B324" s="141"/>
      <c r="C324" s="142"/>
      <c r="D324" s="142"/>
      <c r="E324" s="142"/>
      <c r="F324" s="143"/>
      <c r="G324" s="169"/>
      <c r="H324" s="161"/>
      <c r="I324" s="161"/>
      <c r="J324" s="138"/>
      <c r="K324" s="140"/>
      <c r="L324" s="198"/>
      <c r="M324" s="138"/>
      <c r="N324" s="140"/>
      <c r="O324" s="138"/>
      <c r="P324" s="200"/>
      <c r="Q324" s="138"/>
      <c r="R324" s="200"/>
      <c r="S324" s="186"/>
      <c r="T324" s="202"/>
      <c r="U324" s="206"/>
      <c r="V324" s="186"/>
      <c r="W324" s="202"/>
      <c r="X324" s="206"/>
      <c r="Y324" s="186"/>
      <c r="Z324" s="209"/>
      <c r="AA324" s="209"/>
      <c r="AB324" s="209"/>
      <c r="AC324" s="209"/>
      <c r="AD324" s="204"/>
      <c r="AE324" s="111"/>
      <c r="AF324" s="157"/>
      <c r="AG324" s="157"/>
      <c r="AH324" s="153"/>
      <c r="AI324" s="154"/>
      <c r="AJ324" s="154"/>
      <c r="AK324" s="154"/>
      <c r="AL324" s="155"/>
      <c r="AM324" s="149"/>
      <c r="AN324" s="149"/>
      <c r="AO324" s="147"/>
      <c r="AQ324" s="145"/>
      <c r="AR324" s="145"/>
      <c r="AU324" s="144"/>
    </row>
    <row r="325" spans="1:47" ht="18" hidden="1" customHeight="1" x14ac:dyDescent="0.3">
      <c r="A325" s="135"/>
      <c r="B325" s="150"/>
      <c r="C325" s="195"/>
      <c r="D325" s="195"/>
      <c r="E325" s="195"/>
      <c r="F325" s="196"/>
      <c r="G325" s="168"/>
      <c r="H325" s="160"/>
      <c r="I325" s="184"/>
      <c r="J325" s="137"/>
      <c r="K325" s="139"/>
      <c r="L325" s="197"/>
      <c r="M325" s="137"/>
      <c r="N325" s="139"/>
      <c r="O325" s="137"/>
      <c r="P325" s="199"/>
      <c r="Q325" s="137"/>
      <c r="R325" s="199"/>
      <c r="S325" s="185"/>
      <c r="T325" s="201"/>
      <c r="U325" s="205"/>
      <c r="V325" s="185"/>
      <c r="W325" s="201"/>
      <c r="X325" s="205"/>
      <c r="Y325" s="207"/>
      <c r="Z325" s="208"/>
      <c r="AA325" s="210"/>
      <c r="AB325" s="210"/>
      <c r="AC325" s="210"/>
      <c r="AD325" s="203"/>
      <c r="AE325" s="12"/>
      <c r="AF325" s="156"/>
      <c r="AG325" s="156"/>
      <c r="AH325" s="150"/>
      <c r="AI325" s="151"/>
      <c r="AJ325" s="151"/>
      <c r="AK325" s="151"/>
      <c r="AL325" s="152"/>
      <c r="AM325" s="148"/>
      <c r="AN325" s="148"/>
      <c r="AO325" s="146"/>
      <c r="AQ325" s="145">
        <f>IF(G325="x", 1,0)</f>
        <v>0</v>
      </c>
      <c r="AR325" s="145">
        <f>IF(H325="x", 1,0)</f>
        <v>0</v>
      </c>
      <c r="AU325" s="144" t="str">
        <f>IF(A325="","",9)</f>
        <v/>
      </c>
    </row>
    <row r="326" spans="1:47" ht="18" hidden="1" customHeight="1" thickBot="1" x14ac:dyDescent="0.35">
      <c r="A326" s="194"/>
      <c r="B326" s="141"/>
      <c r="C326" s="142"/>
      <c r="D326" s="142"/>
      <c r="E326" s="142"/>
      <c r="F326" s="143"/>
      <c r="G326" s="169"/>
      <c r="H326" s="161"/>
      <c r="I326" s="161"/>
      <c r="J326" s="138"/>
      <c r="K326" s="140"/>
      <c r="L326" s="198"/>
      <c r="M326" s="138"/>
      <c r="N326" s="140"/>
      <c r="O326" s="138"/>
      <c r="P326" s="200"/>
      <c r="Q326" s="138"/>
      <c r="R326" s="200"/>
      <c r="S326" s="186"/>
      <c r="T326" s="202"/>
      <c r="U326" s="206"/>
      <c r="V326" s="186"/>
      <c r="W326" s="202"/>
      <c r="X326" s="206"/>
      <c r="Y326" s="186"/>
      <c r="Z326" s="209"/>
      <c r="AA326" s="209"/>
      <c r="AB326" s="209"/>
      <c r="AC326" s="209"/>
      <c r="AD326" s="204"/>
      <c r="AE326" s="111"/>
      <c r="AF326" s="157"/>
      <c r="AG326" s="157"/>
      <c r="AH326" s="153"/>
      <c r="AI326" s="154"/>
      <c r="AJ326" s="154"/>
      <c r="AK326" s="154"/>
      <c r="AL326" s="155"/>
      <c r="AM326" s="149"/>
      <c r="AN326" s="149"/>
      <c r="AO326" s="147"/>
      <c r="AQ326" s="145"/>
      <c r="AR326" s="145"/>
      <c r="AU326" s="144"/>
    </row>
    <row r="327" spans="1:47" ht="18" hidden="1" customHeight="1" x14ac:dyDescent="0.3">
      <c r="A327" s="135"/>
      <c r="B327" s="150"/>
      <c r="C327" s="195"/>
      <c r="D327" s="195"/>
      <c r="E327" s="195"/>
      <c r="F327" s="196"/>
      <c r="G327" s="168"/>
      <c r="H327" s="160"/>
      <c r="I327" s="184"/>
      <c r="J327" s="137"/>
      <c r="K327" s="139"/>
      <c r="L327" s="197"/>
      <c r="M327" s="137"/>
      <c r="N327" s="139"/>
      <c r="O327" s="137"/>
      <c r="P327" s="199"/>
      <c r="Q327" s="137"/>
      <c r="R327" s="199"/>
      <c r="S327" s="185"/>
      <c r="T327" s="201"/>
      <c r="U327" s="205"/>
      <c r="V327" s="185"/>
      <c r="W327" s="201"/>
      <c r="X327" s="205"/>
      <c r="Y327" s="207"/>
      <c r="Z327" s="208"/>
      <c r="AA327" s="210"/>
      <c r="AB327" s="210"/>
      <c r="AC327" s="210"/>
      <c r="AD327" s="203"/>
      <c r="AE327" s="12"/>
      <c r="AF327" s="156"/>
      <c r="AG327" s="156"/>
      <c r="AH327" s="150"/>
      <c r="AI327" s="151"/>
      <c r="AJ327" s="151"/>
      <c r="AK327" s="151"/>
      <c r="AL327" s="152"/>
      <c r="AM327" s="148"/>
      <c r="AN327" s="148"/>
      <c r="AO327" s="146"/>
      <c r="AQ327" s="145">
        <f>IF(G327="x", 1,0)</f>
        <v>0</v>
      </c>
      <c r="AR327" s="145">
        <f>IF(H327="x", 1,0)</f>
        <v>0</v>
      </c>
      <c r="AU327" s="144" t="str">
        <f>IF(A327="","",9)</f>
        <v/>
      </c>
    </row>
    <row r="328" spans="1:47" ht="18" hidden="1" customHeight="1" thickBot="1" x14ac:dyDescent="0.35">
      <c r="A328" s="194"/>
      <c r="B328" s="141"/>
      <c r="C328" s="142"/>
      <c r="D328" s="142"/>
      <c r="E328" s="142"/>
      <c r="F328" s="143"/>
      <c r="G328" s="169"/>
      <c r="H328" s="161"/>
      <c r="I328" s="161"/>
      <c r="J328" s="138"/>
      <c r="K328" s="140"/>
      <c r="L328" s="198"/>
      <c r="M328" s="138"/>
      <c r="N328" s="140"/>
      <c r="O328" s="138"/>
      <c r="P328" s="200"/>
      <c r="Q328" s="138"/>
      <c r="R328" s="200"/>
      <c r="S328" s="186"/>
      <c r="T328" s="202"/>
      <c r="U328" s="206"/>
      <c r="V328" s="186"/>
      <c r="W328" s="202"/>
      <c r="X328" s="206"/>
      <c r="Y328" s="186"/>
      <c r="Z328" s="209"/>
      <c r="AA328" s="209"/>
      <c r="AB328" s="209"/>
      <c r="AC328" s="209"/>
      <c r="AD328" s="204"/>
      <c r="AE328" s="111"/>
      <c r="AF328" s="157"/>
      <c r="AG328" s="157"/>
      <c r="AH328" s="153"/>
      <c r="AI328" s="154"/>
      <c r="AJ328" s="154"/>
      <c r="AK328" s="154"/>
      <c r="AL328" s="155"/>
      <c r="AM328" s="149"/>
      <c r="AN328" s="149"/>
      <c r="AO328" s="147"/>
      <c r="AQ328" s="145"/>
      <c r="AR328" s="145"/>
      <c r="AU328" s="144"/>
    </row>
    <row r="329" spans="1:47" ht="18" hidden="1" customHeight="1" x14ac:dyDescent="0.3">
      <c r="A329" s="135"/>
      <c r="B329" s="150"/>
      <c r="C329" s="195"/>
      <c r="D329" s="195"/>
      <c r="E329" s="195"/>
      <c r="F329" s="196"/>
      <c r="G329" s="168"/>
      <c r="H329" s="160"/>
      <c r="I329" s="184"/>
      <c r="J329" s="137"/>
      <c r="K329" s="139"/>
      <c r="L329" s="197"/>
      <c r="M329" s="137"/>
      <c r="N329" s="139"/>
      <c r="O329" s="137"/>
      <c r="P329" s="199"/>
      <c r="Q329" s="137"/>
      <c r="R329" s="199"/>
      <c r="S329" s="185"/>
      <c r="T329" s="201"/>
      <c r="U329" s="205"/>
      <c r="V329" s="185"/>
      <c r="W329" s="201"/>
      <c r="X329" s="205"/>
      <c r="Y329" s="207"/>
      <c r="Z329" s="208"/>
      <c r="AA329" s="210"/>
      <c r="AB329" s="210"/>
      <c r="AC329" s="210"/>
      <c r="AD329" s="203"/>
      <c r="AE329" s="12"/>
      <c r="AF329" s="156"/>
      <c r="AG329" s="156"/>
      <c r="AH329" s="150"/>
      <c r="AI329" s="151"/>
      <c r="AJ329" s="151"/>
      <c r="AK329" s="151"/>
      <c r="AL329" s="152"/>
      <c r="AM329" s="148"/>
      <c r="AN329" s="148"/>
      <c r="AO329" s="146"/>
      <c r="AQ329" s="145">
        <f>IF(G329="x", 1,0)</f>
        <v>0</v>
      </c>
      <c r="AR329" s="145">
        <f>IF(H329="x", 1,0)</f>
        <v>0</v>
      </c>
      <c r="AU329" s="144" t="str">
        <f>IF(A329="","",10)</f>
        <v/>
      </c>
    </row>
    <row r="330" spans="1:47" ht="18" hidden="1" customHeight="1" thickBot="1" x14ac:dyDescent="0.35">
      <c r="A330" s="194"/>
      <c r="B330" s="141"/>
      <c r="C330" s="142"/>
      <c r="D330" s="142"/>
      <c r="E330" s="142"/>
      <c r="F330" s="143"/>
      <c r="G330" s="169"/>
      <c r="H330" s="161"/>
      <c r="I330" s="161"/>
      <c r="J330" s="138"/>
      <c r="K330" s="140"/>
      <c r="L330" s="198"/>
      <c r="M330" s="138"/>
      <c r="N330" s="140"/>
      <c r="O330" s="138"/>
      <c r="P330" s="200"/>
      <c r="Q330" s="138"/>
      <c r="R330" s="200"/>
      <c r="S330" s="186"/>
      <c r="T330" s="202"/>
      <c r="U330" s="206"/>
      <c r="V330" s="186"/>
      <c r="W330" s="202"/>
      <c r="X330" s="206"/>
      <c r="Y330" s="186"/>
      <c r="Z330" s="209"/>
      <c r="AA330" s="209"/>
      <c r="AB330" s="209"/>
      <c r="AC330" s="209"/>
      <c r="AD330" s="204"/>
      <c r="AE330" s="111"/>
      <c r="AF330" s="157"/>
      <c r="AG330" s="157"/>
      <c r="AH330" s="153"/>
      <c r="AI330" s="154"/>
      <c r="AJ330" s="154"/>
      <c r="AK330" s="154"/>
      <c r="AL330" s="155"/>
      <c r="AM330" s="149"/>
      <c r="AN330" s="149"/>
      <c r="AO330" s="147"/>
      <c r="AQ330" s="145"/>
      <c r="AR330" s="145"/>
      <c r="AU330" s="144"/>
    </row>
    <row r="331" spans="1:47" ht="18" hidden="1" customHeight="1" x14ac:dyDescent="0.3">
      <c r="A331" s="135"/>
      <c r="B331" s="150"/>
      <c r="C331" s="195"/>
      <c r="D331" s="195"/>
      <c r="E331" s="195"/>
      <c r="F331" s="196"/>
      <c r="G331" s="168"/>
      <c r="H331" s="160"/>
      <c r="I331" s="184"/>
      <c r="J331" s="137"/>
      <c r="K331" s="139"/>
      <c r="L331" s="197"/>
      <c r="M331" s="137"/>
      <c r="N331" s="139"/>
      <c r="O331" s="137"/>
      <c r="P331" s="199"/>
      <c r="Q331" s="137"/>
      <c r="R331" s="199"/>
      <c r="S331" s="185"/>
      <c r="T331" s="201"/>
      <c r="U331" s="205"/>
      <c r="V331" s="185"/>
      <c r="W331" s="201"/>
      <c r="X331" s="205"/>
      <c r="Y331" s="207"/>
      <c r="Z331" s="208"/>
      <c r="AA331" s="210"/>
      <c r="AB331" s="210"/>
      <c r="AC331" s="210"/>
      <c r="AD331" s="203"/>
      <c r="AE331" s="12"/>
      <c r="AF331" s="156"/>
      <c r="AG331" s="156"/>
      <c r="AH331" s="150"/>
      <c r="AI331" s="151"/>
      <c r="AJ331" s="151"/>
      <c r="AK331" s="151"/>
      <c r="AL331" s="152"/>
      <c r="AM331" s="148"/>
      <c r="AN331" s="148"/>
      <c r="AO331" s="146"/>
      <c r="AQ331" s="145">
        <f>IF(G331="x", 1,0)</f>
        <v>0</v>
      </c>
      <c r="AR331" s="145">
        <f>IF(H331="x", 1,0)</f>
        <v>0</v>
      </c>
      <c r="AU331" s="144" t="str">
        <f>IF(A331="","",10)</f>
        <v/>
      </c>
    </row>
    <row r="332" spans="1:47" ht="18" hidden="1" customHeight="1" thickBot="1" x14ac:dyDescent="0.35">
      <c r="A332" s="194"/>
      <c r="B332" s="141"/>
      <c r="C332" s="142"/>
      <c r="D332" s="142"/>
      <c r="E332" s="142"/>
      <c r="F332" s="143"/>
      <c r="G332" s="169"/>
      <c r="H332" s="161"/>
      <c r="I332" s="161"/>
      <c r="J332" s="138"/>
      <c r="K332" s="140"/>
      <c r="L332" s="198"/>
      <c r="M332" s="138"/>
      <c r="N332" s="140"/>
      <c r="O332" s="138"/>
      <c r="P332" s="200"/>
      <c r="Q332" s="138"/>
      <c r="R332" s="200"/>
      <c r="S332" s="186"/>
      <c r="T332" s="202"/>
      <c r="U332" s="206"/>
      <c r="V332" s="186"/>
      <c r="W332" s="202"/>
      <c r="X332" s="206"/>
      <c r="Y332" s="186"/>
      <c r="Z332" s="209"/>
      <c r="AA332" s="209"/>
      <c r="AB332" s="209"/>
      <c r="AC332" s="209"/>
      <c r="AD332" s="204"/>
      <c r="AE332" s="111"/>
      <c r="AF332" s="157"/>
      <c r="AG332" s="157"/>
      <c r="AH332" s="153"/>
      <c r="AI332" s="154"/>
      <c r="AJ332" s="154"/>
      <c r="AK332" s="154"/>
      <c r="AL332" s="155"/>
      <c r="AM332" s="149"/>
      <c r="AN332" s="149"/>
      <c r="AO332" s="147"/>
      <c r="AQ332" s="145"/>
      <c r="AR332" s="145"/>
      <c r="AU332" s="144"/>
    </row>
    <row r="333" spans="1:47" ht="18" hidden="1" customHeight="1" x14ac:dyDescent="0.3">
      <c r="A333" s="135"/>
      <c r="B333" s="150"/>
      <c r="C333" s="195"/>
      <c r="D333" s="195"/>
      <c r="E333" s="195"/>
      <c r="F333" s="196"/>
      <c r="G333" s="168"/>
      <c r="H333" s="160"/>
      <c r="I333" s="184"/>
      <c r="J333" s="137"/>
      <c r="K333" s="139"/>
      <c r="L333" s="197"/>
      <c r="M333" s="137"/>
      <c r="N333" s="139"/>
      <c r="O333" s="137"/>
      <c r="P333" s="199"/>
      <c r="Q333" s="137"/>
      <c r="R333" s="199"/>
      <c r="S333" s="185"/>
      <c r="T333" s="201"/>
      <c r="U333" s="205"/>
      <c r="V333" s="185"/>
      <c r="W333" s="201"/>
      <c r="X333" s="205"/>
      <c r="Y333" s="207"/>
      <c r="Z333" s="208"/>
      <c r="AA333" s="210"/>
      <c r="AB333" s="210"/>
      <c r="AC333" s="210"/>
      <c r="AD333" s="203"/>
      <c r="AE333" s="12"/>
      <c r="AF333" s="156"/>
      <c r="AG333" s="156"/>
      <c r="AH333" s="150"/>
      <c r="AI333" s="151"/>
      <c r="AJ333" s="151"/>
      <c r="AK333" s="151"/>
      <c r="AL333" s="152"/>
      <c r="AM333" s="148"/>
      <c r="AN333" s="148"/>
      <c r="AO333" s="146"/>
      <c r="AQ333" s="145">
        <f>IF(G333="x", 1,0)</f>
        <v>0</v>
      </c>
      <c r="AR333" s="145">
        <f>IF(H333="x", 1,0)</f>
        <v>0</v>
      </c>
      <c r="AU333" s="144" t="str">
        <f>IF(A333="","",10)</f>
        <v/>
      </c>
    </row>
    <row r="334" spans="1:47" ht="18" hidden="1" customHeight="1" thickBot="1" x14ac:dyDescent="0.35">
      <c r="A334" s="194"/>
      <c r="B334" s="141"/>
      <c r="C334" s="142"/>
      <c r="D334" s="142"/>
      <c r="E334" s="142"/>
      <c r="F334" s="143"/>
      <c r="G334" s="169"/>
      <c r="H334" s="161"/>
      <c r="I334" s="161"/>
      <c r="J334" s="138"/>
      <c r="K334" s="140"/>
      <c r="L334" s="198"/>
      <c r="M334" s="138"/>
      <c r="N334" s="140"/>
      <c r="O334" s="138"/>
      <c r="P334" s="200"/>
      <c r="Q334" s="138"/>
      <c r="R334" s="200"/>
      <c r="S334" s="186"/>
      <c r="T334" s="202"/>
      <c r="U334" s="206"/>
      <c r="V334" s="186"/>
      <c r="W334" s="202"/>
      <c r="X334" s="206"/>
      <c r="Y334" s="186"/>
      <c r="Z334" s="209"/>
      <c r="AA334" s="209"/>
      <c r="AB334" s="209"/>
      <c r="AC334" s="209"/>
      <c r="AD334" s="204"/>
      <c r="AE334" s="111"/>
      <c r="AF334" s="157"/>
      <c r="AG334" s="157"/>
      <c r="AH334" s="153"/>
      <c r="AI334" s="154"/>
      <c r="AJ334" s="154"/>
      <c r="AK334" s="154"/>
      <c r="AL334" s="155"/>
      <c r="AM334" s="149"/>
      <c r="AN334" s="149"/>
      <c r="AO334" s="147"/>
      <c r="AQ334" s="145"/>
      <c r="AR334" s="145"/>
      <c r="AU334" s="144"/>
    </row>
    <row r="335" spans="1:47" ht="18" hidden="1" customHeight="1" x14ac:dyDescent="0.3">
      <c r="A335" s="135"/>
      <c r="B335" s="150"/>
      <c r="C335" s="195"/>
      <c r="D335" s="195"/>
      <c r="E335" s="195"/>
      <c r="F335" s="196"/>
      <c r="G335" s="168"/>
      <c r="H335" s="160"/>
      <c r="I335" s="184"/>
      <c r="J335" s="137"/>
      <c r="K335" s="139"/>
      <c r="L335" s="197"/>
      <c r="M335" s="137"/>
      <c r="N335" s="139"/>
      <c r="O335" s="137"/>
      <c r="P335" s="199"/>
      <c r="Q335" s="137"/>
      <c r="R335" s="199"/>
      <c r="S335" s="185"/>
      <c r="T335" s="201"/>
      <c r="U335" s="205"/>
      <c r="V335" s="185"/>
      <c r="W335" s="201"/>
      <c r="X335" s="205"/>
      <c r="Y335" s="207"/>
      <c r="Z335" s="208"/>
      <c r="AA335" s="210"/>
      <c r="AB335" s="210"/>
      <c r="AC335" s="210"/>
      <c r="AD335" s="203"/>
      <c r="AE335" s="12"/>
      <c r="AF335" s="156"/>
      <c r="AG335" s="156"/>
      <c r="AH335" s="150"/>
      <c r="AI335" s="151"/>
      <c r="AJ335" s="151"/>
      <c r="AK335" s="151"/>
      <c r="AL335" s="152"/>
      <c r="AM335" s="148"/>
      <c r="AN335" s="148"/>
      <c r="AO335" s="146"/>
      <c r="AQ335" s="145">
        <f>IF(G335="x", 1,0)</f>
        <v>0</v>
      </c>
      <c r="AR335" s="145">
        <f>IF(H335="x", 1,0)</f>
        <v>0</v>
      </c>
      <c r="AU335" s="144" t="str">
        <f>IF(A335="","",10)</f>
        <v/>
      </c>
    </row>
    <row r="336" spans="1:47" ht="18" hidden="1" customHeight="1" thickBot="1" x14ac:dyDescent="0.35">
      <c r="A336" s="194"/>
      <c r="B336" s="141"/>
      <c r="C336" s="142"/>
      <c r="D336" s="142"/>
      <c r="E336" s="142"/>
      <c r="F336" s="143"/>
      <c r="G336" s="169"/>
      <c r="H336" s="161"/>
      <c r="I336" s="161"/>
      <c r="J336" s="138"/>
      <c r="K336" s="140"/>
      <c r="L336" s="198"/>
      <c r="M336" s="138"/>
      <c r="N336" s="140"/>
      <c r="O336" s="138"/>
      <c r="P336" s="200"/>
      <c r="Q336" s="138"/>
      <c r="R336" s="200"/>
      <c r="S336" s="186"/>
      <c r="T336" s="202"/>
      <c r="U336" s="206"/>
      <c r="V336" s="186"/>
      <c r="W336" s="202"/>
      <c r="X336" s="206"/>
      <c r="Y336" s="186"/>
      <c r="Z336" s="209"/>
      <c r="AA336" s="209"/>
      <c r="AB336" s="209"/>
      <c r="AC336" s="209"/>
      <c r="AD336" s="204"/>
      <c r="AE336" s="111"/>
      <c r="AF336" s="157"/>
      <c r="AG336" s="157"/>
      <c r="AH336" s="153"/>
      <c r="AI336" s="154"/>
      <c r="AJ336" s="154"/>
      <c r="AK336" s="154"/>
      <c r="AL336" s="155"/>
      <c r="AM336" s="149"/>
      <c r="AN336" s="149"/>
      <c r="AO336" s="147"/>
      <c r="AQ336" s="145"/>
      <c r="AR336" s="145"/>
      <c r="AU336" s="144"/>
    </row>
    <row r="337" spans="1:47" ht="18" hidden="1" customHeight="1" x14ac:dyDescent="0.3">
      <c r="A337" s="135"/>
      <c r="B337" s="150"/>
      <c r="C337" s="195"/>
      <c r="D337" s="195"/>
      <c r="E337" s="195"/>
      <c r="F337" s="196"/>
      <c r="G337" s="168"/>
      <c r="H337" s="160"/>
      <c r="I337" s="184"/>
      <c r="J337" s="137"/>
      <c r="K337" s="139"/>
      <c r="L337" s="197"/>
      <c r="M337" s="137"/>
      <c r="N337" s="139"/>
      <c r="O337" s="137"/>
      <c r="P337" s="199"/>
      <c r="Q337" s="137"/>
      <c r="R337" s="199"/>
      <c r="S337" s="185"/>
      <c r="T337" s="201"/>
      <c r="U337" s="205"/>
      <c r="V337" s="185"/>
      <c r="W337" s="201"/>
      <c r="X337" s="205"/>
      <c r="Y337" s="207"/>
      <c r="Z337" s="208"/>
      <c r="AA337" s="210"/>
      <c r="AB337" s="210"/>
      <c r="AC337" s="210"/>
      <c r="AD337" s="203"/>
      <c r="AE337" s="12"/>
      <c r="AF337" s="156"/>
      <c r="AG337" s="156"/>
      <c r="AH337" s="150"/>
      <c r="AI337" s="151"/>
      <c r="AJ337" s="151"/>
      <c r="AK337" s="151"/>
      <c r="AL337" s="152"/>
      <c r="AM337" s="148"/>
      <c r="AN337" s="148"/>
      <c r="AO337" s="146"/>
      <c r="AQ337" s="145">
        <f>IF(G337="x", 1,0)</f>
        <v>0</v>
      </c>
      <c r="AR337" s="145">
        <f>IF(H337="x", 1,0)</f>
        <v>0</v>
      </c>
      <c r="AU337" s="144" t="str">
        <f>IF(A337="","",10)</f>
        <v/>
      </c>
    </row>
    <row r="338" spans="1:47" ht="18" hidden="1" customHeight="1" thickBot="1" x14ac:dyDescent="0.35">
      <c r="A338" s="194"/>
      <c r="B338" s="141"/>
      <c r="C338" s="142"/>
      <c r="D338" s="142"/>
      <c r="E338" s="142"/>
      <c r="F338" s="143"/>
      <c r="G338" s="169"/>
      <c r="H338" s="161"/>
      <c r="I338" s="161"/>
      <c r="J338" s="138"/>
      <c r="K338" s="140"/>
      <c r="L338" s="198"/>
      <c r="M338" s="138"/>
      <c r="N338" s="140"/>
      <c r="O338" s="138"/>
      <c r="P338" s="200"/>
      <c r="Q338" s="138"/>
      <c r="R338" s="200"/>
      <c r="S338" s="186"/>
      <c r="T338" s="202"/>
      <c r="U338" s="206"/>
      <c r="V338" s="186"/>
      <c r="W338" s="202"/>
      <c r="X338" s="206"/>
      <c r="Y338" s="186"/>
      <c r="Z338" s="209"/>
      <c r="AA338" s="209"/>
      <c r="AB338" s="209"/>
      <c r="AC338" s="209"/>
      <c r="AD338" s="204"/>
      <c r="AE338" s="111"/>
      <c r="AF338" s="157"/>
      <c r="AG338" s="157"/>
      <c r="AH338" s="153"/>
      <c r="AI338" s="154"/>
      <c r="AJ338" s="154"/>
      <c r="AK338" s="154"/>
      <c r="AL338" s="155"/>
      <c r="AM338" s="149"/>
      <c r="AN338" s="149"/>
      <c r="AO338" s="147"/>
      <c r="AQ338" s="145"/>
      <c r="AR338" s="145"/>
      <c r="AU338" s="144"/>
    </row>
    <row r="339" spans="1:47" ht="18" hidden="1" customHeight="1" x14ac:dyDescent="0.3">
      <c r="A339" s="135"/>
      <c r="B339" s="150"/>
      <c r="C339" s="195"/>
      <c r="D339" s="195"/>
      <c r="E339" s="195"/>
      <c r="F339" s="196"/>
      <c r="G339" s="168"/>
      <c r="H339" s="160"/>
      <c r="I339" s="184"/>
      <c r="J339" s="137"/>
      <c r="K339" s="139"/>
      <c r="L339" s="197"/>
      <c r="M339" s="137"/>
      <c r="N339" s="139"/>
      <c r="O339" s="137"/>
      <c r="P339" s="199"/>
      <c r="Q339" s="137"/>
      <c r="R339" s="199"/>
      <c r="S339" s="185"/>
      <c r="T339" s="201"/>
      <c r="U339" s="205"/>
      <c r="V339" s="185"/>
      <c r="W339" s="201"/>
      <c r="X339" s="205"/>
      <c r="Y339" s="207"/>
      <c r="Z339" s="208"/>
      <c r="AA339" s="210"/>
      <c r="AB339" s="210"/>
      <c r="AC339" s="210"/>
      <c r="AD339" s="203"/>
      <c r="AE339" s="12"/>
      <c r="AF339" s="156"/>
      <c r="AG339" s="156"/>
      <c r="AH339" s="150"/>
      <c r="AI339" s="151"/>
      <c r="AJ339" s="151"/>
      <c r="AK339" s="151"/>
      <c r="AL339" s="152"/>
      <c r="AM339" s="148"/>
      <c r="AN339" s="148"/>
      <c r="AO339" s="146"/>
      <c r="AQ339" s="145">
        <f>IF(G339="x", 1,0)</f>
        <v>0</v>
      </c>
      <c r="AR339" s="145">
        <f>IF(H339="x", 1,0)</f>
        <v>0</v>
      </c>
      <c r="AU339" s="144" t="str">
        <f>IF(A339="","",10)</f>
        <v/>
      </c>
    </row>
    <row r="340" spans="1:47" ht="18" hidden="1" customHeight="1" thickBot="1" x14ac:dyDescent="0.35">
      <c r="A340" s="194"/>
      <c r="B340" s="141"/>
      <c r="C340" s="142"/>
      <c r="D340" s="142"/>
      <c r="E340" s="142"/>
      <c r="F340" s="143"/>
      <c r="G340" s="169"/>
      <c r="H340" s="161"/>
      <c r="I340" s="161"/>
      <c r="J340" s="138"/>
      <c r="K340" s="140"/>
      <c r="L340" s="198"/>
      <c r="M340" s="138"/>
      <c r="N340" s="140"/>
      <c r="O340" s="138"/>
      <c r="P340" s="200"/>
      <c r="Q340" s="138"/>
      <c r="R340" s="200"/>
      <c r="S340" s="186"/>
      <c r="T340" s="202"/>
      <c r="U340" s="206"/>
      <c r="V340" s="186"/>
      <c r="W340" s="202"/>
      <c r="X340" s="206"/>
      <c r="Y340" s="186"/>
      <c r="Z340" s="209"/>
      <c r="AA340" s="209"/>
      <c r="AB340" s="209"/>
      <c r="AC340" s="209"/>
      <c r="AD340" s="204"/>
      <c r="AE340" s="111"/>
      <c r="AF340" s="157"/>
      <c r="AG340" s="157"/>
      <c r="AH340" s="153"/>
      <c r="AI340" s="154"/>
      <c r="AJ340" s="154"/>
      <c r="AK340" s="154"/>
      <c r="AL340" s="155"/>
      <c r="AM340" s="149"/>
      <c r="AN340" s="149"/>
      <c r="AO340" s="147"/>
      <c r="AQ340" s="145"/>
      <c r="AR340" s="145"/>
      <c r="AU340" s="144"/>
    </row>
    <row r="341" spans="1:47" ht="18" hidden="1" customHeight="1" x14ac:dyDescent="0.3">
      <c r="A341" s="135"/>
      <c r="B341" s="150"/>
      <c r="C341" s="195"/>
      <c r="D341" s="195"/>
      <c r="E341" s="195"/>
      <c r="F341" s="196"/>
      <c r="G341" s="168"/>
      <c r="H341" s="160"/>
      <c r="I341" s="184"/>
      <c r="J341" s="137"/>
      <c r="K341" s="139"/>
      <c r="L341" s="197"/>
      <c r="M341" s="137"/>
      <c r="N341" s="139"/>
      <c r="O341" s="137"/>
      <c r="P341" s="199"/>
      <c r="Q341" s="137"/>
      <c r="R341" s="199"/>
      <c r="S341" s="185"/>
      <c r="T341" s="201"/>
      <c r="U341" s="205"/>
      <c r="V341" s="185"/>
      <c r="W341" s="201"/>
      <c r="X341" s="205"/>
      <c r="Y341" s="207"/>
      <c r="Z341" s="208"/>
      <c r="AA341" s="210"/>
      <c r="AB341" s="210"/>
      <c r="AC341" s="210"/>
      <c r="AD341" s="203"/>
      <c r="AE341" s="12"/>
      <c r="AF341" s="156"/>
      <c r="AG341" s="156"/>
      <c r="AH341" s="150"/>
      <c r="AI341" s="151"/>
      <c r="AJ341" s="151"/>
      <c r="AK341" s="151"/>
      <c r="AL341" s="152"/>
      <c r="AM341" s="148"/>
      <c r="AN341" s="148"/>
      <c r="AO341" s="146"/>
      <c r="AQ341" s="145">
        <f>IF(G341="x", 1,0)</f>
        <v>0</v>
      </c>
      <c r="AR341" s="145">
        <f>IF(H341="x", 1,0)</f>
        <v>0</v>
      </c>
      <c r="AU341" s="144" t="str">
        <f>IF(A341="","",10)</f>
        <v/>
      </c>
    </row>
    <row r="342" spans="1:47" ht="18" hidden="1" customHeight="1" thickBot="1" x14ac:dyDescent="0.35">
      <c r="A342" s="194"/>
      <c r="B342" s="141"/>
      <c r="C342" s="142"/>
      <c r="D342" s="142"/>
      <c r="E342" s="142"/>
      <c r="F342" s="143"/>
      <c r="G342" s="169"/>
      <c r="H342" s="161"/>
      <c r="I342" s="161"/>
      <c r="J342" s="138"/>
      <c r="K342" s="140"/>
      <c r="L342" s="198"/>
      <c r="M342" s="138"/>
      <c r="N342" s="140"/>
      <c r="O342" s="138"/>
      <c r="P342" s="200"/>
      <c r="Q342" s="138"/>
      <c r="R342" s="200"/>
      <c r="S342" s="186"/>
      <c r="T342" s="202"/>
      <c r="U342" s="206"/>
      <c r="V342" s="186"/>
      <c r="W342" s="202"/>
      <c r="X342" s="206"/>
      <c r="Y342" s="186"/>
      <c r="Z342" s="209"/>
      <c r="AA342" s="209"/>
      <c r="AB342" s="209"/>
      <c r="AC342" s="209"/>
      <c r="AD342" s="204"/>
      <c r="AE342" s="111"/>
      <c r="AF342" s="157"/>
      <c r="AG342" s="157"/>
      <c r="AH342" s="153"/>
      <c r="AI342" s="154"/>
      <c r="AJ342" s="154"/>
      <c r="AK342" s="154"/>
      <c r="AL342" s="155"/>
      <c r="AM342" s="149"/>
      <c r="AN342" s="149"/>
      <c r="AO342" s="147"/>
      <c r="AQ342" s="145"/>
      <c r="AR342" s="145"/>
      <c r="AU342" s="144"/>
    </row>
    <row r="343" spans="1:47" ht="18" hidden="1" customHeight="1" x14ac:dyDescent="0.3">
      <c r="A343" s="135"/>
      <c r="B343" s="150"/>
      <c r="C343" s="195"/>
      <c r="D343" s="195"/>
      <c r="E343" s="195"/>
      <c r="F343" s="196"/>
      <c r="G343" s="168"/>
      <c r="H343" s="160"/>
      <c r="I343" s="184"/>
      <c r="J343" s="137"/>
      <c r="K343" s="139"/>
      <c r="L343" s="197"/>
      <c r="M343" s="137"/>
      <c r="N343" s="139"/>
      <c r="O343" s="137"/>
      <c r="P343" s="199"/>
      <c r="Q343" s="137"/>
      <c r="R343" s="199"/>
      <c r="S343" s="185"/>
      <c r="T343" s="201"/>
      <c r="U343" s="205"/>
      <c r="V343" s="185"/>
      <c r="W343" s="201"/>
      <c r="X343" s="205"/>
      <c r="Y343" s="207"/>
      <c r="Z343" s="208"/>
      <c r="AA343" s="210"/>
      <c r="AB343" s="210"/>
      <c r="AC343" s="210"/>
      <c r="AD343" s="203"/>
      <c r="AE343" s="12"/>
      <c r="AF343" s="156"/>
      <c r="AG343" s="156"/>
      <c r="AH343" s="150"/>
      <c r="AI343" s="151"/>
      <c r="AJ343" s="151"/>
      <c r="AK343" s="151"/>
      <c r="AL343" s="152"/>
      <c r="AM343" s="148"/>
      <c r="AN343" s="148"/>
      <c r="AO343" s="146"/>
      <c r="AQ343" s="145">
        <f>IF(G343="x", 1,0)</f>
        <v>0</v>
      </c>
      <c r="AR343" s="145">
        <f>IF(H343="x", 1,0)</f>
        <v>0</v>
      </c>
      <c r="AU343" s="144" t="str">
        <f>IF(A343="","",10)</f>
        <v/>
      </c>
    </row>
    <row r="344" spans="1:47" ht="18" hidden="1" customHeight="1" thickBot="1" x14ac:dyDescent="0.35">
      <c r="A344" s="194"/>
      <c r="B344" s="141"/>
      <c r="C344" s="142"/>
      <c r="D344" s="142"/>
      <c r="E344" s="142"/>
      <c r="F344" s="143"/>
      <c r="G344" s="169"/>
      <c r="H344" s="161"/>
      <c r="I344" s="161"/>
      <c r="J344" s="138"/>
      <c r="K344" s="140"/>
      <c r="L344" s="198"/>
      <c r="M344" s="138"/>
      <c r="N344" s="140"/>
      <c r="O344" s="138"/>
      <c r="P344" s="200"/>
      <c r="Q344" s="138"/>
      <c r="R344" s="200"/>
      <c r="S344" s="186"/>
      <c r="T344" s="202"/>
      <c r="U344" s="206"/>
      <c r="V344" s="186"/>
      <c r="W344" s="202"/>
      <c r="X344" s="206"/>
      <c r="Y344" s="186"/>
      <c r="Z344" s="209"/>
      <c r="AA344" s="209"/>
      <c r="AB344" s="209"/>
      <c r="AC344" s="209"/>
      <c r="AD344" s="204"/>
      <c r="AE344" s="111"/>
      <c r="AF344" s="157"/>
      <c r="AG344" s="157"/>
      <c r="AH344" s="153"/>
      <c r="AI344" s="154"/>
      <c r="AJ344" s="154"/>
      <c r="AK344" s="154"/>
      <c r="AL344" s="155"/>
      <c r="AM344" s="149"/>
      <c r="AN344" s="149"/>
      <c r="AO344" s="147"/>
      <c r="AQ344" s="145"/>
      <c r="AR344" s="145"/>
      <c r="AU344" s="144"/>
    </row>
    <row r="345" spans="1:47" ht="18" hidden="1" customHeight="1" x14ac:dyDescent="0.3">
      <c r="A345" s="135"/>
      <c r="B345" s="150"/>
      <c r="C345" s="195"/>
      <c r="D345" s="195"/>
      <c r="E345" s="195"/>
      <c r="F345" s="196"/>
      <c r="G345" s="168"/>
      <c r="H345" s="160"/>
      <c r="I345" s="184"/>
      <c r="J345" s="137"/>
      <c r="K345" s="139"/>
      <c r="L345" s="197"/>
      <c r="M345" s="137"/>
      <c r="N345" s="139"/>
      <c r="O345" s="137"/>
      <c r="P345" s="199"/>
      <c r="Q345" s="137"/>
      <c r="R345" s="199"/>
      <c r="S345" s="185"/>
      <c r="T345" s="201"/>
      <c r="U345" s="205"/>
      <c r="V345" s="185"/>
      <c r="W345" s="201"/>
      <c r="X345" s="205"/>
      <c r="Y345" s="207"/>
      <c r="Z345" s="208"/>
      <c r="AA345" s="210"/>
      <c r="AB345" s="210"/>
      <c r="AC345" s="210"/>
      <c r="AD345" s="203"/>
      <c r="AE345" s="12"/>
      <c r="AF345" s="156"/>
      <c r="AG345" s="156"/>
      <c r="AH345" s="150"/>
      <c r="AI345" s="151"/>
      <c r="AJ345" s="151"/>
      <c r="AK345" s="151"/>
      <c r="AL345" s="152"/>
      <c r="AM345" s="148"/>
      <c r="AN345" s="148"/>
      <c r="AO345" s="146"/>
      <c r="AQ345" s="145">
        <f>IF(G345="x", 1,0)</f>
        <v>0</v>
      </c>
      <c r="AR345" s="145">
        <f>IF(H345="x", 1,0)</f>
        <v>0</v>
      </c>
      <c r="AU345" s="144" t="str">
        <f>IF(A345="","",10)</f>
        <v/>
      </c>
    </row>
    <row r="346" spans="1:47" ht="18" hidden="1" customHeight="1" thickBot="1" x14ac:dyDescent="0.35">
      <c r="A346" s="194"/>
      <c r="B346" s="141"/>
      <c r="C346" s="142"/>
      <c r="D346" s="142"/>
      <c r="E346" s="142"/>
      <c r="F346" s="143"/>
      <c r="G346" s="169"/>
      <c r="H346" s="161"/>
      <c r="I346" s="161"/>
      <c r="J346" s="138"/>
      <c r="K346" s="140"/>
      <c r="L346" s="198"/>
      <c r="M346" s="138"/>
      <c r="N346" s="140"/>
      <c r="O346" s="138"/>
      <c r="P346" s="200"/>
      <c r="Q346" s="138"/>
      <c r="R346" s="200"/>
      <c r="S346" s="186"/>
      <c r="T346" s="202"/>
      <c r="U346" s="206"/>
      <c r="V346" s="186"/>
      <c r="W346" s="202"/>
      <c r="X346" s="206"/>
      <c r="Y346" s="186"/>
      <c r="Z346" s="209"/>
      <c r="AA346" s="209"/>
      <c r="AB346" s="209"/>
      <c r="AC346" s="209"/>
      <c r="AD346" s="204"/>
      <c r="AE346" s="111"/>
      <c r="AF346" s="157"/>
      <c r="AG346" s="157"/>
      <c r="AH346" s="153"/>
      <c r="AI346" s="154"/>
      <c r="AJ346" s="154"/>
      <c r="AK346" s="154"/>
      <c r="AL346" s="155"/>
      <c r="AM346" s="149"/>
      <c r="AN346" s="149"/>
      <c r="AO346" s="147"/>
      <c r="AQ346" s="145"/>
      <c r="AR346" s="145"/>
      <c r="AU346" s="144"/>
    </row>
    <row r="347" spans="1:47" ht="18" hidden="1" customHeight="1" x14ac:dyDescent="0.3">
      <c r="A347" s="135"/>
      <c r="B347" s="150"/>
      <c r="C347" s="195"/>
      <c r="D347" s="195"/>
      <c r="E347" s="195"/>
      <c r="F347" s="196"/>
      <c r="G347" s="168"/>
      <c r="H347" s="160"/>
      <c r="I347" s="184"/>
      <c r="J347" s="137"/>
      <c r="K347" s="139"/>
      <c r="L347" s="197"/>
      <c r="M347" s="137"/>
      <c r="N347" s="139"/>
      <c r="O347" s="137"/>
      <c r="P347" s="199"/>
      <c r="Q347" s="137"/>
      <c r="R347" s="199"/>
      <c r="S347" s="185"/>
      <c r="T347" s="201"/>
      <c r="U347" s="205"/>
      <c r="V347" s="185"/>
      <c r="W347" s="201"/>
      <c r="X347" s="205"/>
      <c r="Y347" s="207"/>
      <c r="Z347" s="208"/>
      <c r="AA347" s="210"/>
      <c r="AB347" s="210"/>
      <c r="AC347" s="210"/>
      <c r="AD347" s="203"/>
      <c r="AE347" s="12"/>
      <c r="AF347" s="156"/>
      <c r="AG347" s="156"/>
      <c r="AH347" s="150"/>
      <c r="AI347" s="151"/>
      <c r="AJ347" s="151"/>
      <c r="AK347" s="151"/>
      <c r="AL347" s="152"/>
      <c r="AM347" s="148"/>
      <c r="AN347" s="148"/>
      <c r="AO347" s="146"/>
      <c r="AQ347" s="145">
        <f>IF(G347="x", 1,0)</f>
        <v>0</v>
      </c>
      <c r="AR347" s="145">
        <f>IF(H347="x", 1,0)</f>
        <v>0</v>
      </c>
      <c r="AU347" s="144" t="str">
        <f>IF(A347="","",10)</f>
        <v/>
      </c>
    </row>
    <row r="348" spans="1:47" ht="18" hidden="1" customHeight="1" thickBot="1" x14ac:dyDescent="0.35">
      <c r="A348" s="194"/>
      <c r="B348" s="141"/>
      <c r="C348" s="142"/>
      <c r="D348" s="142"/>
      <c r="E348" s="142"/>
      <c r="F348" s="143"/>
      <c r="G348" s="169"/>
      <c r="H348" s="161"/>
      <c r="I348" s="161"/>
      <c r="J348" s="138"/>
      <c r="K348" s="140"/>
      <c r="L348" s="198"/>
      <c r="M348" s="138"/>
      <c r="N348" s="140"/>
      <c r="O348" s="138"/>
      <c r="P348" s="200"/>
      <c r="Q348" s="138"/>
      <c r="R348" s="200"/>
      <c r="S348" s="186"/>
      <c r="T348" s="202"/>
      <c r="U348" s="206"/>
      <c r="V348" s="186"/>
      <c r="W348" s="202"/>
      <c r="X348" s="206"/>
      <c r="Y348" s="186"/>
      <c r="Z348" s="209"/>
      <c r="AA348" s="209"/>
      <c r="AB348" s="209"/>
      <c r="AC348" s="209"/>
      <c r="AD348" s="204"/>
      <c r="AE348" s="111"/>
      <c r="AF348" s="157"/>
      <c r="AG348" s="157"/>
      <c r="AH348" s="153"/>
      <c r="AI348" s="154"/>
      <c r="AJ348" s="154"/>
      <c r="AK348" s="154"/>
      <c r="AL348" s="155"/>
      <c r="AM348" s="149"/>
      <c r="AN348" s="149"/>
      <c r="AO348" s="147"/>
      <c r="AQ348" s="145"/>
      <c r="AR348" s="145"/>
      <c r="AU348" s="144"/>
    </row>
    <row r="349" spans="1:47" ht="18" hidden="1" customHeight="1" x14ac:dyDescent="0.3">
      <c r="A349" s="135"/>
      <c r="B349" s="150"/>
      <c r="C349" s="195"/>
      <c r="D349" s="195"/>
      <c r="E349" s="195"/>
      <c r="F349" s="196"/>
      <c r="G349" s="168"/>
      <c r="H349" s="160"/>
      <c r="I349" s="184"/>
      <c r="J349" s="137"/>
      <c r="K349" s="139"/>
      <c r="L349" s="197"/>
      <c r="M349" s="137"/>
      <c r="N349" s="139"/>
      <c r="O349" s="137"/>
      <c r="P349" s="199"/>
      <c r="Q349" s="137"/>
      <c r="R349" s="199"/>
      <c r="S349" s="185"/>
      <c r="T349" s="201"/>
      <c r="U349" s="205"/>
      <c r="V349" s="185"/>
      <c r="W349" s="201"/>
      <c r="X349" s="205"/>
      <c r="Y349" s="207"/>
      <c r="Z349" s="208"/>
      <c r="AA349" s="210"/>
      <c r="AB349" s="210"/>
      <c r="AC349" s="210"/>
      <c r="AD349" s="203"/>
      <c r="AE349" s="12"/>
      <c r="AF349" s="156"/>
      <c r="AG349" s="156"/>
      <c r="AH349" s="150"/>
      <c r="AI349" s="151"/>
      <c r="AJ349" s="151"/>
      <c r="AK349" s="151"/>
      <c r="AL349" s="152"/>
      <c r="AM349" s="148"/>
      <c r="AN349" s="148"/>
      <c r="AO349" s="146"/>
      <c r="AQ349" s="145">
        <f>IF(G349="x", 1,0)</f>
        <v>0</v>
      </c>
      <c r="AR349" s="145">
        <f>IF(H349="x", 1,0)</f>
        <v>0</v>
      </c>
      <c r="AU349" s="144" t="str">
        <f>IF(A349="","",10)</f>
        <v/>
      </c>
    </row>
    <row r="350" spans="1:47" ht="18" hidden="1" customHeight="1" thickBot="1" x14ac:dyDescent="0.35">
      <c r="A350" s="194"/>
      <c r="B350" s="141"/>
      <c r="C350" s="142"/>
      <c r="D350" s="142"/>
      <c r="E350" s="142"/>
      <c r="F350" s="143"/>
      <c r="G350" s="169"/>
      <c r="H350" s="161"/>
      <c r="I350" s="161"/>
      <c r="J350" s="138"/>
      <c r="K350" s="140"/>
      <c r="L350" s="198"/>
      <c r="M350" s="138"/>
      <c r="N350" s="140"/>
      <c r="O350" s="138"/>
      <c r="P350" s="200"/>
      <c r="Q350" s="138"/>
      <c r="R350" s="200"/>
      <c r="S350" s="186"/>
      <c r="T350" s="202"/>
      <c r="U350" s="206"/>
      <c r="V350" s="186"/>
      <c r="W350" s="202"/>
      <c r="X350" s="206"/>
      <c r="Y350" s="186"/>
      <c r="Z350" s="209"/>
      <c r="AA350" s="209"/>
      <c r="AB350" s="209"/>
      <c r="AC350" s="209"/>
      <c r="AD350" s="204"/>
      <c r="AE350" s="111"/>
      <c r="AF350" s="157"/>
      <c r="AG350" s="157"/>
      <c r="AH350" s="153"/>
      <c r="AI350" s="154"/>
      <c r="AJ350" s="154"/>
      <c r="AK350" s="154"/>
      <c r="AL350" s="155"/>
      <c r="AM350" s="149"/>
      <c r="AN350" s="149"/>
      <c r="AO350" s="147"/>
      <c r="AQ350" s="145"/>
      <c r="AR350" s="145"/>
      <c r="AU350" s="144"/>
    </row>
    <row r="351" spans="1:47" ht="18" hidden="1" customHeight="1" x14ac:dyDescent="0.3">
      <c r="A351" s="135"/>
      <c r="B351" s="150"/>
      <c r="C351" s="195"/>
      <c r="D351" s="195"/>
      <c r="E351" s="195"/>
      <c r="F351" s="196"/>
      <c r="G351" s="168"/>
      <c r="H351" s="160"/>
      <c r="I351" s="184"/>
      <c r="J351" s="137"/>
      <c r="K351" s="139"/>
      <c r="L351" s="197"/>
      <c r="M351" s="137"/>
      <c r="N351" s="139"/>
      <c r="O351" s="137"/>
      <c r="P351" s="199"/>
      <c r="Q351" s="137"/>
      <c r="R351" s="199"/>
      <c r="S351" s="185"/>
      <c r="T351" s="201"/>
      <c r="U351" s="205"/>
      <c r="V351" s="185"/>
      <c r="W351" s="201"/>
      <c r="X351" s="205"/>
      <c r="Y351" s="207"/>
      <c r="Z351" s="208"/>
      <c r="AA351" s="210"/>
      <c r="AB351" s="210"/>
      <c r="AC351" s="210"/>
      <c r="AD351" s="203"/>
      <c r="AE351" s="12"/>
      <c r="AF351" s="156"/>
      <c r="AG351" s="156"/>
      <c r="AH351" s="150"/>
      <c r="AI351" s="151"/>
      <c r="AJ351" s="151"/>
      <c r="AK351" s="151"/>
      <c r="AL351" s="152"/>
      <c r="AM351" s="148"/>
      <c r="AN351" s="148"/>
      <c r="AO351" s="146"/>
      <c r="AQ351" s="145">
        <f>IF(G351="x", 1,0)</f>
        <v>0</v>
      </c>
      <c r="AR351" s="145">
        <f>IF(H351="x", 1,0)</f>
        <v>0</v>
      </c>
      <c r="AU351" s="144" t="str">
        <f>IF(A351="","",10)</f>
        <v/>
      </c>
    </row>
    <row r="352" spans="1:47" ht="18" hidden="1" customHeight="1" thickBot="1" x14ac:dyDescent="0.35">
      <c r="A352" s="194"/>
      <c r="B352" s="141"/>
      <c r="C352" s="142"/>
      <c r="D352" s="142"/>
      <c r="E352" s="142"/>
      <c r="F352" s="143"/>
      <c r="G352" s="169"/>
      <c r="H352" s="161"/>
      <c r="I352" s="161"/>
      <c r="J352" s="138"/>
      <c r="K352" s="140"/>
      <c r="L352" s="198"/>
      <c r="M352" s="138"/>
      <c r="N352" s="140"/>
      <c r="O352" s="138"/>
      <c r="P352" s="200"/>
      <c r="Q352" s="138"/>
      <c r="R352" s="200"/>
      <c r="S352" s="186"/>
      <c r="T352" s="202"/>
      <c r="U352" s="206"/>
      <c r="V352" s="186"/>
      <c r="W352" s="202"/>
      <c r="X352" s="206"/>
      <c r="Y352" s="186"/>
      <c r="Z352" s="209"/>
      <c r="AA352" s="209"/>
      <c r="AB352" s="209"/>
      <c r="AC352" s="209"/>
      <c r="AD352" s="204"/>
      <c r="AE352" s="111"/>
      <c r="AF352" s="157"/>
      <c r="AG352" s="157"/>
      <c r="AH352" s="153"/>
      <c r="AI352" s="154"/>
      <c r="AJ352" s="154"/>
      <c r="AK352" s="154"/>
      <c r="AL352" s="155"/>
      <c r="AM352" s="149"/>
      <c r="AN352" s="149"/>
      <c r="AO352" s="147"/>
      <c r="AQ352" s="145"/>
      <c r="AR352" s="145"/>
      <c r="AU352" s="144"/>
    </row>
    <row r="353" spans="1:47" ht="18" hidden="1" customHeight="1" x14ac:dyDescent="0.3">
      <c r="A353" s="135"/>
      <c r="B353" s="150"/>
      <c r="C353" s="195"/>
      <c r="D353" s="195"/>
      <c r="E353" s="195"/>
      <c r="F353" s="196"/>
      <c r="G353" s="168"/>
      <c r="H353" s="160"/>
      <c r="I353" s="184"/>
      <c r="J353" s="137"/>
      <c r="K353" s="139"/>
      <c r="L353" s="197"/>
      <c r="M353" s="137"/>
      <c r="N353" s="139"/>
      <c r="O353" s="137"/>
      <c r="P353" s="199"/>
      <c r="Q353" s="137"/>
      <c r="R353" s="199"/>
      <c r="S353" s="185"/>
      <c r="T353" s="201"/>
      <c r="U353" s="205"/>
      <c r="V353" s="185"/>
      <c r="W353" s="201"/>
      <c r="X353" s="205"/>
      <c r="Y353" s="207"/>
      <c r="Z353" s="208"/>
      <c r="AA353" s="210"/>
      <c r="AB353" s="210"/>
      <c r="AC353" s="210"/>
      <c r="AD353" s="203"/>
      <c r="AE353" s="12"/>
      <c r="AF353" s="156"/>
      <c r="AG353" s="156"/>
      <c r="AH353" s="150"/>
      <c r="AI353" s="151"/>
      <c r="AJ353" s="151"/>
      <c r="AK353" s="151"/>
      <c r="AL353" s="152"/>
      <c r="AM353" s="148"/>
      <c r="AN353" s="148"/>
      <c r="AO353" s="146"/>
      <c r="AQ353" s="145">
        <f>IF(G353="x", 1,0)</f>
        <v>0</v>
      </c>
      <c r="AR353" s="145">
        <f>IF(H353="x", 1,0)</f>
        <v>0</v>
      </c>
      <c r="AU353" s="144" t="str">
        <f>IF(A353="","",10)</f>
        <v/>
      </c>
    </row>
    <row r="354" spans="1:47" ht="18" hidden="1" customHeight="1" thickBot="1" x14ac:dyDescent="0.35">
      <c r="A354" s="194"/>
      <c r="B354" s="141"/>
      <c r="C354" s="142"/>
      <c r="D354" s="142"/>
      <c r="E354" s="142"/>
      <c r="F354" s="143"/>
      <c r="G354" s="169"/>
      <c r="H354" s="161"/>
      <c r="I354" s="161"/>
      <c r="J354" s="138"/>
      <c r="K354" s="140"/>
      <c r="L354" s="198"/>
      <c r="M354" s="138"/>
      <c r="N354" s="140"/>
      <c r="O354" s="138"/>
      <c r="P354" s="200"/>
      <c r="Q354" s="138"/>
      <c r="R354" s="200"/>
      <c r="S354" s="186"/>
      <c r="T354" s="202"/>
      <c r="U354" s="206"/>
      <c r="V354" s="186"/>
      <c r="W354" s="202"/>
      <c r="X354" s="206"/>
      <c r="Y354" s="186"/>
      <c r="Z354" s="209"/>
      <c r="AA354" s="209"/>
      <c r="AB354" s="209"/>
      <c r="AC354" s="209"/>
      <c r="AD354" s="204"/>
      <c r="AE354" s="111"/>
      <c r="AF354" s="157"/>
      <c r="AG354" s="157"/>
      <c r="AH354" s="153"/>
      <c r="AI354" s="154"/>
      <c r="AJ354" s="154"/>
      <c r="AK354" s="154"/>
      <c r="AL354" s="155"/>
      <c r="AM354" s="149"/>
      <c r="AN354" s="149"/>
      <c r="AO354" s="147"/>
      <c r="AQ354" s="145"/>
      <c r="AR354" s="145"/>
      <c r="AU354" s="144"/>
    </row>
    <row r="355" spans="1:47" ht="18" hidden="1" customHeight="1" x14ac:dyDescent="0.3">
      <c r="A355" s="135"/>
      <c r="B355" s="150"/>
      <c r="C355" s="195"/>
      <c r="D355" s="195"/>
      <c r="E355" s="195"/>
      <c r="F355" s="196"/>
      <c r="G355" s="168"/>
      <c r="H355" s="160"/>
      <c r="I355" s="184"/>
      <c r="J355" s="137"/>
      <c r="K355" s="139"/>
      <c r="L355" s="197"/>
      <c r="M355" s="137"/>
      <c r="N355" s="139"/>
      <c r="O355" s="137"/>
      <c r="P355" s="199"/>
      <c r="Q355" s="137"/>
      <c r="R355" s="199"/>
      <c r="S355" s="185"/>
      <c r="T355" s="201"/>
      <c r="U355" s="205"/>
      <c r="V355" s="185"/>
      <c r="W355" s="201"/>
      <c r="X355" s="205"/>
      <c r="Y355" s="207"/>
      <c r="Z355" s="208"/>
      <c r="AA355" s="210"/>
      <c r="AB355" s="210"/>
      <c r="AC355" s="210"/>
      <c r="AD355" s="203"/>
      <c r="AE355" s="12"/>
      <c r="AF355" s="156"/>
      <c r="AG355" s="156"/>
      <c r="AH355" s="150"/>
      <c r="AI355" s="151"/>
      <c r="AJ355" s="151"/>
      <c r="AK355" s="151"/>
      <c r="AL355" s="152"/>
      <c r="AM355" s="148"/>
      <c r="AN355" s="148"/>
      <c r="AO355" s="146"/>
      <c r="AQ355" s="145">
        <f>IF(G355="x", 1,0)</f>
        <v>0</v>
      </c>
      <c r="AR355" s="145">
        <f>IF(H355="x", 1,0)</f>
        <v>0</v>
      </c>
      <c r="AU355" s="144" t="str">
        <f>IF(A355="","",10)</f>
        <v/>
      </c>
    </row>
    <row r="356" spans="1:47" ht="18" hidden="1" customHeight="1" thickBot="1" x14ac:dyDescent="0.35">
      <c r="A356" s="194"/>
      <c r="B356" s="141"/>
      <c r="C356" s="142"/>
      <c r="D356" s="142"/>
      <c r="E356" s="142"/>
      <c r="F356" s="143"/>
      <c r="G356" s="169"/>
      <c r="H356" s="161"/>
      <c r="I356" s="161"/>
      <c r="J356" s="138"/>
      <c r="K356" s="140"/>
      <c r="L356" s="198"/>
      <c r="M356" s="138"/>
      <c r="N356" s="140"/>
      <c r="O356" s="138"/>
      <c r="P356" s="200"/>
      <c r="Q356" s="138"/>
      <c r="R356" s="200"/>
      <c r="S356" s="186"/>
      <c r="T356" s="202"/>
      <c r="U356" s="206"/>
      <c r="V356" s="186"/>
      <c r="W356" s="202"/>
      <c r="X356" s="206"/>
      <c r="Y356" s="186"/>
      <c r="Z356" s="209"/>
      <c r="AA356" s="209"/>
      <c r="AB356" s="209"/>
      <c r="AC356" s="209"/>
      <c r="AD356" s="204"/>
      <c r="AE356" s="111"/>
      <c r="AF356" s="157"/>
      <c r="AG356" s="157"/>
      <c r="AH356" s="153"/>
      <c r="AI356" s="154"/>
      <c r="AJ356" s="154"/>
      <c r="AK356" s="154"/>
      <c r="AL356" s="155"/>
      <c r="AM356" s="149"/>
      <c r="AN356" s="149"/>
      <c r="AO356" s="147"/>
      <c r="AQ356" s="145"/>
      <c r="AR356" s="145"/>
      <c r="AU356" s="144"/>
    </row>
    <row r="357" spans="1:47" ht="18" hidden="1" customHeight="1" x14ac:dyDescent="0.3">
      <c r="A357" s="135"/>
      <c r="B357" s="150"/>
      <c r="C357" s="195"/>
      <c r="D357" s="195"/>
      <c r="E357" s="195"/>
      <c r="F357" s="196"/>
      <c r="G357" s="168"/>
      <c r="H357" s="160"/>
      <c r="I357" s="184"/>
      <c r="J357" s="137"/>
      <c r="K357" s="139"/>
      <c r="L357" s="197"/>
      <c r="M357" s="137"/>
      <c r="N357" s="139"/>
      <c r="O357" s="137"/>
      <c r="P357" s="199"/>
      <c r="Q357" s="137"/>
      <c r="R357" s="199"/>
      <c r="S357" s="185"/>
      <c r="T357" s="201"/>
      <c r="U357" s="205"/>
      <c r="V357" s="185"/>
      <c r="W357" s="201"/>
      <c r="X357" s="205"/>
      <c r="Y357" s="207"/>
      <c r="Z357" s="208"/>
      <c r="AA357" s="210"/>
      <c r="AB357" s="210"/>
      <c r="AC357" s="210"/>
      <c r="AD357" s="203"/>
      <c r="AE357" s="12"/>
      <c r="AF357" s="156"/>
      <c r="AG357" s="156"/>
      <c r="AH357" s="150"/>
      <c r="AI357" s="151"/>
      <c r="AJ357" s="151"/>
      <c r="AK357" s="151"/>
      <c r="AL357" s="152"/>
      <c r="AM357" s="148"/>
      <c r="AN357" s="148"/>
      <c r="AO357" s="146"/>
      <c r="AQ357" s="145">
        <f>IF(G357="x", 1,0)</f>
        <v>0</v>
      </c>
      <c r="AR357" s="145">
        <f>IF(H357="x", 1,0)</f>
        <v>0</v>
      </c>
      <c r="AU357" s="144" t="str">
        <f>IF(A357="","",10)</f>
        <v/>
      </c>
    </row>
    <row r="358" spans="1:47" ht="18" hidden="1" customHeight="1" thickBot="1" x14ac:dyDescent="0.35">
      <c r="A358" s="194"/>
      <c r="B358" s="141"/>
      <c r="C358" s="142"/>
      <c r="D358" s="142"/>
      <c r="E358" s="142"/>
      <c r="F358" s="143"/>
      <c r="G358" s="169"/>
      <c r="H358" s="161"/>
      <c r="I358" s="161"/>
      <c r="J358" s="138"/>
      <c r="K358" s="140"/>
      <c r="L358" s="198"/>
      <c r="M358" s="138"/>
      <c r="N358" s="140"/>
      <c r="O358" s="138"/>
      <c r="P358" s="200"/>
      <c r="Q358" s="138"/>
      <c r="R358" s="200"/>
      <c r="S358" s="186"/>
      <c r="T358" s="202"/>
      <c r="U358" s="206"/>
      <c r="V358" s="186"/>
      <c r="W358" s="202"/>
      <c r="X358" s="206"/>
      <c r="Y358" s="186"/>
      <c r="Z358" s="209"/>
      <c r="AA358" s="209"/>
      <c r="AB358" s="209"/>
      <c r="AC358" s="209"/>
      <c r="AD358" s="204"/>
      <c r="AE358" s="111"/>
      <c r="AF358" s="157"/>
      <c r="AG358" s="157"/>
      <c r="AH358" s="153"/>
      <c r="AI358" s="154"/>
      <c r="AJ358" s="154"/>
      <c r="AK358" s="154"/>
      <c r="AL358" s="155"/>
      <c r="AM358" s="149"/>
      <c r="AN358" s="149"/>
      <c r="AO358" s="147"/>
      <c r="AQ358" s="145"/>
      <c r="AR358" s="145"/>
      <c r="AU358" s="144"/>
    </row>
    <row r="359" spans="1:47" ht="18" hidden="1" customHeight="1" x14ac:dyDescent="0.3">
      <c r="A359" s="135"/>
      <c r="B359" s="150"/>
      <c r="C359" s="195"/>
      <c r="D359" s="195"/>
      <c r="E359" s="195"/>
      <c r="F359" s="196"/>
      <c r="G359" s="168"/>
      <c r="H359" s="160"/>
      <c r="I359" s="184"/>
      <c r="J359" s="137"/>
      <c r="K359" s="139"/>
      <c r="L359" s="197"/>
      <c r="M359" s="137"/>
      <c r="N359" s="139"/>
      <c r="O359" s="137"/>
      <c r="P359" s="199"/>
      <c r="Q359" s="137"/>
      <c r="R359" s="199"/>
      <c r="S359" s="185"/>
      <c r="T359" s="201"/>
      <c r="U359" s="205"/>
      <c r="V359" s="185"/>
      <c r="W359" s="201"/>
      <c r="X359" s="205"/>
      <c r="Y359" s="207"/>
      <c r="Z359" s="208"/>
      <c r="AA359" s="210"/>
      <c r="AB359" s="210"/>
      <c r="AC359" s="210"/>
      <c r="AD359" s="203"/>
      <c r="AE359" s="12"/>
      <c r="AF359" s="156"/>
      <c r="AG359" s="156"/>
      <c r="AH359" s="150"/>
      <c r="AI359" s="151"/>
      <c r="AJ359" s="151"/>
      <c r="AK359" s="151"/>
      <c r="AL359" s="152"/>
      <c r="AM359" s="148"/>
      <c r="AN359" s="148"/>
      <c r="AO359" s="146"/>
      <c r="AQ359" s="145">
        <f>IF(G359="x", 1,0)</f>
        <v>0</v>
      </c>
      <c r="AR359" s="145">
        <f>IF(H359="x", 1,0)</f>
        <v>0</v>
      </c>
      <c r="AU359" s="144" t="str">
        <f>IF(A359="","",10)</f>
        <v/>
      </c>
    </row>
    <row r="360" spans="1:47" ht="18" hidden="1" customHeight="1" thickBot="1" x14ac:dyDescent="0.35">
      <c r="A360" s="194"/>
      <c r="B360" s="141"/>
      <c r="C360" s="142"/>
      <c r="D360" s="142"/>
      <c r="E360" s="142"/>
      <c r="F360" s="143"/>
      <c r="G360" s="169"/>
      <c r="H360" s="161"/>
      <c r="I360" s="161"/>
      <c r="J360" s="138"/>
      <c r="K360" s="140"/>
      <c r="L360" s="198"/>
      <c r="M360" s="138"/>
      <c r="N360" s="140"/>
      <c r="O360" s="138"/>
      <c r="P360" s="200"/>
      <c r="Q360" s="138"/>
      <c r="R360" s="200"/>
      <c r="S360" s="186"/>
      <c r="T360" s="202"/>
      <c r="U360" s="206"/>
      <c r="V360" s="186"/>
      <c r="W360" s="202"/>
      <c r="X360" s="206"/>
      <c r="Y360" s="186"/>
      <c r="Z360" s="209"/>
      <c r="AA360" s="209"/>
      <c r="AB360" s="209"/>
      <c r="AC360" s="209"/>
      <c r="AD360" s="204"/>
      <c r="AE360" s="111"/>
      <c r="AF360" s="157"/>
      <c r="AG360" s="157"/>
      <c r="AH360" s="153"/>
      <c r="AI360" s="154"/>
      <c r="AJ360" s="154"/>
      <c r="AK360" s="154"/>
      <c r="AL360" s="155"/>
      <c r="AM360" s="149"/>
      <c r="AN360" s="149"/>
      <c r="AO360" s="147"/>
      <c r="AQ360" s="145"/>
      <c r="AR360" s="145"/>
      <c r="AU360" s="144"/>
    </row>
    <row r="361" spans="1:47" ht="18" hidden="1" customHeight="1" x14ac:dyDescent="0.3">
      <c r="A361" s="135"/>
      <c r="B361" s="150"/>
      <c r="C361" s="195"/>
      <c r="D361" s="195"/>
      <c r="E361" s="195"/>
      <c r="F361" s="196"/>
      <c r="G361" s="168"/>
      <c r="H361" s="160"/>
      <c r="I361" s="184"/>
      <c r="J361" s="137"/>
      <c r="K361" s="139"/>
      <c r="L361" s="197"/>
      <c r="M361" s="137"/>
      <c r="N361" s="139"/>
      <c r="O361" s="137"/>
      <c r="P361" s="199"/>
      <c r="Q361" s="137"/>
      <c r="R361" s="199"/>
      <c r="S361" s="185"/>
      <c r="T361" s="201"/>
      <c r="U361" s="205"/>
      <c r="V361" s="185"/>
      <c r="W361" s="201"/>
      <c r="X361" s="205"/>
      <c r="Y361" s="207"/>
      <c r="Z361" s="208"/>
      <c r="AA361" s="210"/>
      <c r="AB361" s="210"/>
      <c r="AC361" s="210"/>
      <c r="AD361" s="203"/>
      <c r="AE361" s="12"/>
      <c r="AF361" s="156"/>
      <c r="AG361" s="156"/>
      <c r="AH361" s="150"/>
      <c r="AI361" s="151"/>
      <c r="AJ361" s="151"/>
      <c r="AK361" s="151"/>
      <c r="AL361" s="152"/>
      <c r="AM361" s="148"/>
      <c r="AN361" s="148"/>
      <c r="AO361" s="146"/>
      <c r="AQ361" s="145">
        <f>IF(G361="x", 1,0)</f>
        <v>0</v>
      </c>
      <c r="AR361" s="145">
        <f>IF(H361="x", 1,0)</f>
        <v>0</v>
      </c>
      <c r="AU361" s="144" t="str">
        <f>IF(A361="","",10)</f>
        <v/>
      </c>
    </row>
    <row r="362" spans="1:47" ht="18" hidden="1" customHeight="1" thickBot="1" x14ac:dyDescent="0.35">
      <c r="A362" s="194"/>
      <c r="B362" s="141"/>
      <c r="C362" s="142"/>
      <c r="D362" s="142"/>
      <c r="E362" s="142"/>
      <c r="F362" s="143"/>
      <c r="G362" s="169"/>
      <c r="H362" s="161"/>
      <c r="I362" s="161"/>
      <c r="J362" s="138"/>
      <c r="K362" s="140"/>
      <c r="L362" s="198"/>
      <c r="M362" s="138"/>
      <c r="N362" s="140"/>
      <c r="O362" s="138"/>
      <c r="P362" s="200"/>
      <c r="Q362" s="138"/>
      <c r="R362" s="200"/>
      <c r="S362" s="186"/>
      <c r="T362" s="202"/>
      <c r="U362" s="206"/>
      <c r="V362" s="186"/>
      <c r="W362" s="202"/>
      <c r="X362" s="206"/>
      <c r="Y362" s="186"/>
      <c r="Z362" s="209"/>
      <c r="AA362" s="209"/>
      <c r="AB362" s="209"/>
      <c r="AC362" s="209"/>
      <c r="AD362" s="204"/>
      <c r="AE362" s="111"/>
      <c r="AF362" s="157"/>
      <c r="AG362" s="157"/>
      <c r="AH362" s="153"/>
      <c r="AI362" s="154"/>
      <c r="AJ362" s="154"/>
      <c r="AK362" s="154"/>
      <c r="AL362" s="155"/>
      <c r="AM362" s="149"/>
      <c r="AN362" s="149"/>
      <c r="AO362" s="147"/>
      <c r="AQ362" s="145"/>
      <c r="AR362" s="145"/>
      <c r="AU362" s="144"/>
    </row>
    <row r="363" spans="1:47" ht="18" hidden="1" customHeight="1" x14ac:dyDescent="0.3">
      <c r="A363" s="135"/>
      <c r="B363" s="150"/>
      <c r="C363" s="195"/>
      <c r="D363" s="195"/>
      <c r="E363" s="195"/>
      <c r="F363" s="196"/>
      <c r="G363" s="168"/>
      <c r="H363" s="160"/>
      <c r="I363" s="184"/>
      <c r="J363" s="137"/>
      <c r="K363" s="139"/>
      <c r="L363" s="197"/>
      <c r="M363" s="137"/>
      <c r="N363" s="139"/>
      <c r="O363" s="137"/>
      <c r="P363" s="199"/>
      <c r="Q363" s="137"/>
      <c r="R363" s="199"/>
      <c r="S363" s="185"/>
      <c r="T363" s="201"/>
      <c r="U363" s="205"/>
      <c r="V363" s="185"/>
      <c r="W363" s="201"/>
      <c r="X363" s="205"/>
      <c r="Y363" s="207"/>
      <c r="Z363" s="208"/>
      <c r="AA363" s="210"/>
      <c r="AB363" s="210"/>
      <c r="AC363" s="210"/>
      <c r="AD363" s="203"/>
      <c r="AE363" s="12"/>
      <c r="AF363" s="156"/>
      <c r="AG363" s="156"/>
      <c r="AH363" s="150"/>
      <c r="AI363" s="151"/>
      <c r="AJ363" s="151"/>
      <c r="AK363" s="151"/>
      <c r="AL363" s="152"/>
      <c r="AM363" s="148"/>
      <c r="AN363" s="148"/>
      <c r="AO363" s="146"/>
      <c r="AQ363" s="145">
        <f>IF(G363="x", 1,0)</f>
        <v>0</v>
      </c>
      <c r="AR363" s="145">
        <f>IF(H363="x", 1,0)</f>
        <v>0</v>
      </c>
      <c r="AU363" s="144" t="str">
        <f>IF(A363="","",11)</f>
        <v/>
      </c>
    </row>
    <row r="364" spans="1:47" ht="18" hidden="1" customHeight="1" thickBot="1" x14ac:dyDescent="0.35">
      <c r="A364" s="194"/>
      <c r="B364" s="141"/>
      <c r="C364" s="142"/>
      <c r="D364" s="142"/>
      <c r="E364" s="142"/>
      <c r="F364" s="143"/>
      <c r="G364" s="169"/>
      <c r="H364" s="161"/>
      <c r="I364" s="161"/>
      <c r="J364" s="138"/>
      <c r="K364" s="140"/>
      <c r="L364" s="198"/>
      <c r="M364" s="138"/>
      <c r="N364" s="140"/>
      <c r="O364" s="138"/>
      <c r="P364" s="200"/>
      <c r="Q364" s="138"/>
      <c r="R364" s="200"/>
      <c r="S364" s="186"/>
      <c r="T364" s="202"/>
      <c r="U364" s="206"/>
      <c r="V364" s="186"/>
      <c r="W364" s="202"/>
      <c r="X364" s="206"/>
      <c r="Y364" s="186"/>
      <c r="Z364" s="209"/>
      <c r="AA364" s="209"/>
      <c r="AB364" s="209"/>
      <c r="AC364" s="209"/>
      <c r="AD364" s="204"/>
      <c r="AE364" s="111"/>
      <c r="AF364" s="157"/>
      <c r="AG364" s="157"/>
      <c r="AH364" s="153"/>
      <c r="AI364" s="154"/>
      <c r="AJ364" s="154"/>
      <c r="AK364" s="154"/>
      <c r="AL364" s="155"/>
      <c r="AM364" s="149"/>
      <c r="AN364" s="149"/>
      <c r="AO364" s="147"/>
      <c r="AQ364" s="145"/>
      <c r="AR364" s="145"/>
      <c r="AU364" s="144"/>
    </row>
    <row r="365" spans="1:47" ht="18" hidden="1" customHeight="1" x14ac:dyDescent="0.3">
      <c r="A365" s="135"/>
      <c r="B365" s="150"/>
      <c r="C365" s="195"/>
      <c r="D365" s="195"/>
      <c r="E365" s="195"/>
      <c r="F365" s="196"/>
      <c r="G365" s="168"/>
      <c r="H365" s="160"/>
      <c r="I365" s="184"/>
      <c r="J365" s="137"/>
      <c r="K365" s="139"/>
      <c r="L365" s="197"/>
      <c r="M365" s="137"/>
      <c r="N365" s="139"/>
      <c r="O365" s="137"/>
      <c r="P365" s="199"/>
      <c r="Q365" s="137"/>
      <c r="R365" s="199"/>
      <c r="S365" s="185"/>
      <c r="T365" s="201"/>
      <c r="U365" s="205"/>
      <c r="V365" s="185"/>
      <c r="W365" s="201"/>
      <c r="X365" s="205"/>
      <c r="Y365" s="207"/>
      <c r="Z365" s="208"/>
      <c r="AA365" s="210"/>
      <c r="AB365" s="210"/>
      <c r="AC365" s="210"/>
      <c r="AD365" s="203"/>
      <c r="AE365" s="12"/>
      <c r="AF365" s="156"/>
      <c r="AG365" s="156"/>
      <c r="AH365" s="150"/>
      <c r="AI365" s="151"/>
      <c r="AJ365" s="151"/>
      <c r="AK365" s="151"/>
      <c r="AL365" s="152"/>
      <c r="AM365" s="148"/>
      <c r="AN365" s="148"/>
      <c r="AO365" s="146"/>
      <c r="AQ365" s="145">
        <f>IF(G365="x", 1,0)</f>
        <v>0</v>
      </c>
      <c r="AR365" s="145">
        <f>IF(H365="x", 1,0)</f>
        <v>0</v>
      </c>
      <c r="AU365" s="144" t="str">
        <f>IF(A365="","",11)</f>
        <v/>
      </c>
    </row>
    <row r="366" spans="1:47" ht="18" hidden="1" customHeight="1" thickBot="1" x14ac:dyDescent="0.35">
      <c r="A366" s="194"/>
      <c r="B366" s="141"/>
      <c r="C366" s="142"/>
      <c r="D366" s="142"/>
      <c r="E366" s="142"/>
      <c r="F366" s="143"/>
      <c r="G366" s="169"/>
      <c r="H366" s="161"/>
      <c r="I366" s="161"/>
      <c r="J366" s="138"/>
      <c r="K366" s="140"/>
      <c r="L366" s="198"/>
      <c r="M366" s="138"/>
      <c r="N366" s="140"/>
      <c r="O366" s="138"/>
      <c r="P366" s="200"/>
      <c r="Q366" s="138"/>
      <c r="R366" s="200"/>
      <c r="S366" s="186"/>
      <c r="T366" s="202"/>
      <c r="U366" s="206"/>
      <c r="V366" s="186"/>
      <c r="W366" s="202"/>
      <c r="X366" s="206"/>
      <c r="Y366" s="186"/>
      <c r="Z366" s="209"/>
      <c r="AA366" s="209"/>
      <c r="AB366" s="209"/>
      <c r="AC366" s="209"/>
      <c r="AD366" s="204"/>
      <c r="AE366" s="111"/>
      <c r="AF366" s="157"/>
      <c r="AG366" s="157"/>
      <c r="AH366" s="153"/>
      <c r="AI366" s="154"/>
      <c r="AJ366" s="154"/>
      <c r="AK366" s="154"/>
      <c r="AL366" s="155"/>
      <c r="AM366" s="149"/>
      <c r="AN366" s="149"/>
      <c r="AO366" s="147"/>
      <c r="AQ366" s="145"/>
      <c r="AR366" s="145"/>
      <c r="AU366" s="144"/>
    </row>
    <row r="367" spans="1:47" ht="18" hidden="1" customHeight="1" x14ac:dyDescent="0.3">
      <c r="A367" s="135"/>
      <c r="B367" s="150"/>
      <c r="C367" s="195"/>
      <c r="D367" s="195"/>
      <c r="E367" s="195"/>
      <c r="F367" s="196"/>
      <c r="G367" s="168"/>
      <c r="H367" s="160"/>
      <c r="I367" s="184"/>
      <c r="J367" s="137"/>
      <c r="K367" s="139"/>
      <c r="L367" s="197"/>
      <c r="M367" s="137"/>
      <c r="N367" s="139"/>
      <c r="O367" s="137"/>
      <c r="P367" s="199"/>
      <c r="Q367" s="137"/>
      <c r="R367" s="199"/>
      <c r="S367" s="185"/>
      <c r="T367" s="201"/>
      <c r="U367" s="205"/>
      <c r="V367" s="185"/>
      <c r="W367" s="201"/>
      <c r="X367" s="205"/>
      <c r="Y367" s="207"/>
      <c r="Z367" s="208"/>
      <c r="AA367" s="210"/>
      <c r="AB367" s="210"/>
      <c r="AC367" s="210"/>
      <c r="AD367" s="203"/>
      <c r="AE367" s="12"/>
      <c r="AF367" s="156"/>
      <c r="AG367" s="156"/>
      <c r="AH367" s="150"/>
      <c r="AI367" s="151"/>
      <c r="AJ367" s="151"/>
      <c r="AK367" s="151"/>
      <c r="AL367" s="152"/>
      <c r="AM367" s="148"/>
      <c r="AN367" s="148"/>
      <c r="AO367" s="146"/>
      <c r="AQ367" s="145">
        <f>IF(G367="x", 1,0)</f>
        <v>0</v>
      </c>
      <c r="AR367" s="145">
        <f>IF(H367="x", 1,0)</f>
        <v>0</v>
      </c>
      <c r="AU367" s="144" t="str">
        <f>IF(A367="","",11)</f>
        <v/>
      </c>
    </row>
    <row r="368" spans="1:47" ht="18" hidden="1" customHeight="1" thickBot="1" x14ac:dyDescent="0.35">
      <c r="A368" s="194"/>
      <c r="B368" s="141"/>
      <c r="C368" s="142"/>
      <c r="D368" s="142"/>
      <c r="E368" s="142"/>
      <c r="F368" s="143"/>
      <c r="G368" s="169"/>
      <c r="H368" s="161"/>
      <c r="I368" s="161"/>
      <c r="J368" s="138"/>
      <c r="K368" s="140"/>
      <c r="L368" s="198"/>
      <c r="M368" s="138"/>
      <c r="N368" s="140"/>
      <c r="O368" s="138"/>
      <c r="P368" s="200"/>
      <c r="Q368" s="138"/>
      <c r="R368" s="200"/>
      <c r="S368" s="186"/>
      <c r="T368" s="202"/>
      <c r="U368" s="206"/>
      <c r="V368" s="186"/>
      <c r="W368" s="202"/>
      <c r="X368" s="206"/>
      <c r="Y368" s="186"/>
      <c r="Z368" s="209"/>
      <c r="AA368" s="209"/>
      <c r="AB368" s="209"/>
      <c r="AC368" s="209"/>
      <c r="AD368" s="204"/>
      <c r="AE368" s="111"/>
      <c r="AF368" s="157"/>
      <c r="AG368" s="157"/>
      <c r="AH368" s="153"/>
      <c r="AI368" s="154"/>
      <c r="AJ368" s="154"/>
      <c r="AK368" s="154"/>
      <c r="AL368" s="155"/>
      <c r="AM368" s="149"/>
      <c r="AN368" s="149"/>
      <c r="AO368" s="147"/>
      <c r="AQ368" s="145"/>
      <c r="AR368" s="145"/>
      <c r="AU368" s="144"/>
    </row>
    <row r="369" spans="1:47" ht="18" hidden="1" customHeight="1" x14ac:dyDescent="0.3">
      <c r="A369" s="135"/>
      <c r="B369" s="150"/>
      <c r="C369" s="195"/>
      <c r="D369" s="195"/>
      <c r="E369" s="195"/>
      <c r="F369" s="196"/>
      <c r="G369" s="168"/>
      <c r="H369" s="160"/>
      <c r="I369" s="184"/>
      <c r="J369" s="137"/>
      <c r="K369" s="139"/>
      <c r="L369" s="197"/>
      <c r="M369" s="137"/>
      <c r="N369" s="139"/>
      <c r="O369" s="137"/>
      <c r="P369" s="199"/>
      <c r="Q369" s="137"/>
      <c r="R369" s="199"/>
      <c r="S369" s="185"/>
      <c r="T369" s="201"/>
      <c r="U369" s="205"/>
      <c r="V369" s="185"/>
      <c r="W369" s="201"/>
      <c r="X369" s="205"/>
      <c r="Y369" s="207"/>
      <c r="Z369" s="208"/>
      <c r="AA369" s="210"/>
      <c r="AB369" s="210"/>
      <c r="AC369" s="210"/>
      <c r="AD369" s="203"/>
      <c r="AE369" s="12"/>
      <c r="AF369" s="156"/>
      <c r="AG369" s="156"/>
      <c r="AH369" s="150"/>
      <c r="AI369" s="151"/>
      <c r="AJ369" s="151"/>
      <c r="AK369" s="151"/>
      <c r="AL369" s="152"/>
      <c r="AM369" s="148"/>
      <c r="AN369" s="148"/>
      <c r="AO369" s="146"/>
      <c r="AQ369" s="145">
        <f>IF(G369="x", 1,0)</f>
        <v>0</v>
      </c>
      <c r="AR369" s="145">
        <f>IF(H369="x", 1,0)</f>
        <v>0</v>
      </c>
      <c r="AU369" s="144" t="str">
        <f>IF(A369="","",11)</f>
        <v/>
      </c>
    </row>
    <row r="370" spans="1:47" ht="18" hidden="1" customHeight="1" thickBot="1" x14ac:dyDescent="0.35">
      <c r="A370" s="194"/>
      <c r="B370" s="141"/>
      <c r="C370" s="142"/>
      <c r="D370" s="142"/>
      <c r="E370" s="142"/>
      <c r="F370" s="143"/>
      <c r="G370" s="169"/>
      <c r="H370" s="161"/>
      <c r="I370" s="161"/>
      <c r="J370" s="138"/>
      <c r="K370" s="140"/>
      <c r="L370" s="198"/>
      <c r="M370" s="138"/>
      <c r="N370" s="140"/>
      <c r="O370" s="138"/>
      <c r="P370" s="200"/>
      <c r="Q370" s="138"/>
      <c r="R370" s="200"/>
      <c r="S370" s="186"/>
      <c r="T370" s="202"/>
      <c r="U370" s="206"/>
      <c r="V370" s="186"/>
      <c r="W370" s="202"/>
      <c r="X370" s="206"/>
      <c r="Y370" s="186"/>
      <c r="Z370" s="209"/>
      <c r="AA370" s="209"/>
      <c r="AB370" s="209"/>
      <c r="AC370" s="209"/>
      <c r="AD370" s="204"/>
      <c r="AE370" s="111"/>
      <c r="AF370" s="157"/>
      <c r="AG370" s="157"/>
      <c r="AH370" s="153"/>
      <c r="AI370" s="154"/>
      <c r="AJ370" s="154"/>
      <c r="AK370" s="154"/>
      <c r="AL370" s="155"/>
      <c r="AM370" s="149"/>
      <c r="AN370" s="149"/>
      <c r="AO370" s="147"/>
      <c r="AQ370" s="145"/>
      <c r="AR370" s="145"/>
      <c r="AU370" s="144"/>
    </row>
    <row r="371" spans="1:47" ht="18" hidden="1" customHeight="1" x14ac:dyDescent="0.3">
      <c r="A371" s="135"/>
      <c r="B371" s="150"/>
      <c r="C371" s="195"/>
      <c r="D371" s="195"/>
      <c r="E371" s="195"/>
      <c r="F371" s="196"/>
      <c r="G371" s="168"/>
      <c r="H371" s="160"/>
      <c r="I371" s="184"/>
      <c r="J371" s="137"/>
      <c r="K371" s="139"/>
      <c r="L371" s="197"/>
      <c r="M371" s="137"/>
      <c r="N371" s="139"/>
      <c r="O371" s="137"/>
      <c r="P371" s="199"/>
      <c r="Q371" s="137"/>
      <c r="R371" s="199"/>
      <c r="S371" s="185"/>
      <c r="T371" s="201"/>
      <c r="U371" s="205"/>
      <c r="V371" s="185"/>
      <c r="W371" s="201"/>
      <c r="X371" s="205"/>
      <c r="Y371" s="207"/>
      <c r="Z371" s="208"/>
      <c r="AA371" s="210"/>
      <c r="AB371" s="210"/>
      <c r="AC371" s="210"/>
      <c r="AD371" s="203"/>
      <c r="AE371" s="12"/>
      <c r="AF371" s="156"/>
      <c r="AG371" s="156"/>
      <c r="AH371" s="150"/>
      <c r="AI371" s="151"/>
      <c r="AJ371" s="151"/>
      <c r="AK371" s="151"/>
      <c r="AL371" s="152"/>
      <c r="AM371" s="148"/>
      <c r="AN371" s="148"/>
      <c r="AO371" s="146"/>
      <c r="AQ371" s="145">
        <f>IF(G371="x", 1,0)</f>
        <v>0</v>
      </c>
      <c r="AR371" s="145">
        <f>IF(H371="x", 1,0)</f>
        <v>0</v>
      </c>
      <c r="AU371" s="144" t="str">
        <f>IF(A371="","",11)</f>
        <v/>
      </c>
    </row>
    <row r="372" spans="1:47" ht="18" hidden="1" customHeight="1" thickBot="1" x14ac:dyDescent="0.35">
      <c r="A372" s="194"/>
      <c r="B372" s="141"/>
      <c r="C372" s="142"/>
      <c r="D372" s="142"/>
      <c r="E372" s="142"/>
      <c r="F372" s="143"/>
      <c r="G372" s="169"/>
      <c r="H372" s="161"/>
      <c r="I372" s="161"/>
      <c r="J372" s="138"/>
      <c r="K372" s="140"/>
      <c r="L372" s="198"/>
      <c r="M372" s="138"/>
      <c r="N372" s="140"/>
      <c r="O372" s="138"/>
      <c r="P372" s="200"/>
      <c r="Q372" s="138"/>
      <c r="R372" s="200"/>
      <c r="S372" s="186"/>
      <c r="T372" s="202"/>
      <c r="U372" s="206"/>
      <c r="V372" s="186"/>
      <c r="W372" s="202"/>
      <c r="X372" s="206"/>
      <c r="Y372" s="186"/>
      <c r="Z372" s="209"/>
      <c r="AA372" s="209"/>
      <c r="AB372" s="209"/>
      <c r="AC372" s="209"/>
      <c r="AD372" s="204"/>
      <c r="AE372" s="111"/>
      <c r="AF372" s="157"/>
      <c r="AG372" s="157"/>
      <c r="AH372" s="153"/>
      <c r="AI372" s="154"/>
      <c r="AJ372" s="154"/>
      <c r="AK372" s="154"/>
      <c r="AL372" s="155"/>
      <c r="AM372" s="149"/>
      <c r="AN372" s="149"/>
      <c r="AO372" s="147"/>
      <c r="AQ372" s="145"/>
      <c r="AR372" s="145"/>
      <c r="AU372" s="144"/>
    </row>
    <row r="373" spans="1:47" ht="18" hidden="1" customHeight="1" x14ac:dyDescent="0.3">
      <c r="A373" s="135"/>
      <c r="B373" s="150"/>
      <c r="C373" s="195"/>
      <c r="D373" s="195"/>
      <c r="E373" s="195"/>
      <c r="F373" s="196"/>
      <c r="G373" s="168"/>
      <c r="H373" s="160"/>
      <c r="I373" s="184"/>
      <c r="J373" s="137"/>
      <c r="K373" s="139"/>
      <c r="L373" s="197"/>
      <c r="M373" s="137"/>
      <c r="N373" s="139"/>
      <c r="O373" s="137"/>
      <c r="P373" s="199"/>
      <c r="Q373" s="137"/>
      <c r="R373" s="199"/>
      <c r="S373" s="185"/>
      <c r="T373" s="201"/>
      <c r="U373" s="205"/>
      <c r="V373" s="185"/>
      <c r="W373" s="201"/>
      <c r="X373" s="205"/>
      <c r="Y373" s="207"/>
      <c r="Z373" s="208"/>
      <c r="AA373" s="210"/>
      <c r="AB373" s="210"/>
      <c r="AC373" s="210"/>
      <c r="AD373" s="203"/>
      <c r="AE373" s="12"/>
      <c r="AF373" s="156"/>
      <c r="AG373" s="156"/>
      <c r="AH373" s="150"/>
      <c r="AI373" s="151"/>
      <c r="AJ373" s="151"/>
      <c r="AK373" s="151"/>
      <c r="AL373" s="152"/>
      <c r="AM373" s="148"/>
      <c r="AN373" s="148"/>
      <c r="AO373" s="146"/>
      <c r="AQ373" s="145">
        <f>IF(G373="x", 1,0)</f>
        <v>0</v>
      </c>
      <c r="AR373" s="145">
        <f>IF(H373="x", 1,0)</f>
        <v>0</v>
      </c>
      <c r="AU373" s="144" t="str">
        <f>IF(A373="","",11)</f>
        <v/>
      </c>
    </row>
    <row r="374" spans="1:47" ht="18" hidden="1" customHeight="1" thickBot="1" x14ac:dyDescent="0.35">
      <c r="A374" s="194"/>
      <c r="B374" s="141"/>
      <c r="C374" s="142"/>
      <c r="D374" s="142"/>
      <c r="E374" s="142"/>
      <c r="F374" s="143"/>
      <c r="G374" s="169"/>
      <c r="H374" s="161"/>
      <c r="I374" s="161"/>
      <c r="J374" s="138"/>
      <c r="K374" s="140"/>
      <c r="L374" s="198"/>
      <c r="M374" s="138"/>
      <c r="N374" s="140"/>
      <c r="O374" s="138"/>
      <c r="P374" s="200"/>
      <c r="Q374" s="138"/>
      <c r="R374" s="200"/>
      <c r="S374" s="186"/>
      <c r="T374" s="202"/>
      <c r="U374" s="206"/>
      <c r="V374" s="186"/>
      <c r="W374" s="202"/>
      <c r="X374" s="206"/>
      <c r="Y374" s="186"/>
      <c r="Z374" s="209"/>
      <c r="AA374" s="209"/>
      <c r="AB374" s="209"/>
      <c r="AC374" s="209"/>
      <c r="AD374" s="204"/>
      <c r="AE374" s="111"/>
      <c r="AF374" s="157"/>
      <c r="AG374" s="157"/>
      <c r="AH374" s="153"/>
      <c r="AI374" s="154"/>
      <c r="AJ374" s="154"/>
      <c r="AK374" s="154"/>
      <c r="AL374" s="155"/>
      <c r="AM374" s="149"/>
      <c r="AN374" s="149"/>
      <c r="AO374" s="147"/>
      <c r="AQ374" s="145"/>
      <c r="AR374" s="145"/>
      <c r="AU374" s="144"/>
    </row>
    <row r="375" spans="1:47" ht="18" hidden="1" customHeight="1" x14ac:dyDescent="0.3">
      <c r="A375" s="135"/>
      <c r="B375" s="150"/>
      <c r="C375" s="195"/>
      <c r="D375" s="195"/>
      <c r="E375" s="195"/>
      <c r="F375" s="196"/>
      <c r="G375" s="168"/>
      <c r="H375" s="160"/>
      <c r="I375" s="184"/>
      <c r="J375" s="137"/>
      <c r="K375" s="139"/>
      <c r="L375" s="197"/>
      <c r="M375" s="137"/>
      <c r="N375" s="139"/>
      <c r="O375" s="137"/>
      <c r="P375" s="199"/>
      <c r="Q375" s="137"/>
      <c r="R375" s="199"/>
      <c r="S375" s="185"/>
      <c r="T375" s="201"/>
      <c r="U375" s="205"/>
      <c r="V375" s="185"/>
      <c r="W375" s="201"/>
      <c r="X375" s="205"/>
      <c r="Y375" s="207"/>
      <c r="Z375" s="208"/>
      <c r="AA375" s="210"/>
      <c r="AB375" s="210"/>
      <c r="AC375" s="210"/>
      <c r="AD375" s="203"/>
      <c r="AE375" s="12"/>
      <c r="AF375" s="156"/>
      <c r="AG375" s="156"/>
      <c r="AH375" s="150"/>
      <c r="AI375" s="151"/>
      <c r="AJ375" s="151"/>
      <c r="AK375" s="151"/>
      <c r="AL375" s="152"/>
      <c r="AM375" s="148"/>
      <c r="AN375" s="148"/>
      <c r="AO375" s="146"/>
      <c r="AQ375" s="145">
        <f>IF(G375="x", 1,0)</f>
        <v>0</v>
      </c>
      <c r="AR375" s="145">
        <f>IF(H375="x", 1,0)</f>
        <v>0</v>
      </c>
      <c r="AU375" s="144" t="str">
        <f>IF(A375="","",11)</f>
        <v/>
      </c>
    </row>
    <row r="376" spans="1:47" ht="18" hidden="1" customHeight="1" thickBot="1" x14ac:dyDescent="0.35">
      <c r="A376" s="194"/>
      <c r="B376" s="141"/>
      <c r="C376" s="142"/>
      <c r="D376" s="142"/>
      <c r="E376" s="142"/>
      <c r="F376" s="143"/>
      <c r="G376" s="169"/>
      <c r="H376" s="161"/>
      <c r="I376" s="161"/>
      <c r="J376" s="138"/>
      <c r="K376" s="140"/>
      <c r="L376" s="198"/>
      <c r="M376" s="138"/>
      <c r="N376" s="140"/>
      <c r="O376" s="138"/>
      <c r="P376" s="200"/>
      <c r="Q376" s="138"/>
      <c r="R376" s="200"/>
      <c r="S376" s="186"/>
      <c r="T376" s="202"/>
      <c r="U376" s="206"/>
      <c r="V376" s="186"/>
      <c r="W376" s="202"/>
      <c r="X376" s="206"/>
      <c r="Y376" s="186"/>
      <c r="Z376" s="209"/>
      <c r="AA376" s="209"/>
      <c r="AB376" s="209"/>
      <c r="AC376" s="209"/>
      <c r="AD376" s="204"/>
      <c r="AE376" s="111"/>
      <c r="AF376" s="157"/>
      <c r="AG376" s="157"/>
      <c r="AH376" s="153"/>
      <c r="AI376" s="154"/>
      <c r="AJ376" s="154"/>
      <c r="AK376" s="154"/>
      <c r="AL376" s="155"/>
      <c r="AM376" s="149"/>
      <c r="AN376" s="149"/>
      <c r="AO376" s="147"/>
      <c r="AQ376" s="145"/>
      <c r="AR376" s="145"/>
      <c r="AU376" s="144"/>
    </row>
    <row r="377" spans="1:47" ht="18" hidden="1" customHeight="1" x14ac:dyDescent="0.3">
      <c r="A377" s="135"/>
      <c r="B377" s="150"/>
      <c r="C377" s="195"/>
      <c r="D377" s="195"/>
      <c r="E377" s="195"/>
      <c r="F377" s="196"/>
      <c r="G377" s="168"/>
      <c r="H377" s="160"/>
      <c r="I377" s="184"/>
      <c r="J377" s="137"/>
      <c r="K377" s="139"/>
      <c r="L377" s="197"/>
      <c r="M377" s="137"/>
      <c r="N377" s="139"/>
      <c r="O377" s="137"/>
      <c r="P377" s="199"/>
      <c r="Q377" s="137"/>
      <c r="R377" s="199"/>
      <c r="S377" s="185"/>
      <c r="T377" s="201"/>
      <c r="U377" s="205"/>
      <c r="V377" s="185"/>
      <c r="W377" s="201"/>
      <c r="X377" s="205"/>
      <c r="Y377" s="207"/>
      <c r="Z377" s="208"/>
      <c r="AA377" s="210"/>
      <c r="AB377" s="210"/>
      <c r="AC377" s="210"/>
      <c r="AD377" s="203"/>
      <c r="AE377" s="12"/>
      <c r="AF377" s="156"/>
      <c r="AG377" s="156"/>
      <c r="AH377" s="150"/>
      <c r="AI377" s="151"/>
      <c r="AJ377" s="151"/>
      <c r="AK377" s="151"/>
      <c r="AL377" s="152"/>
      <c r="AM377" s="148"/>
      <c r="AN377" s="148"/>
      <c r="AO377" s="146"/>
      <c r="AQ377" s="145">
        <f>IF(G377="x", 1,0)</f>
        <v>0</v>
      </c>
      <c r="AR377" s="145">
        <f>IF(H377="x", 1,0)</f>
        <v>0</v>
      </c>
      <c r="AU377" s="144" t="str">
        <f>IF(A377="","",11)</f>
        <v/>
      </c>
    </row>
    <row r="378" spans="1:47" ht="18" hidden="1" customHeight="1" thickBot="1" x14ac:dyDescent="0.35">
      <c r="A378" s="194"/>
      <c r="B378" s="141"/>
      <c r="C378" s="142"/>
      <c r="D378" s="142"/>
      <c r="E378" s="142"/>
      <c r="F378" s="143"/>
      <c r="G378" s="169"/>
      <c r="H378" s="161"/>
      <c r="I378" s="161"/>
      <c r="J378" s="138"/>
      <c r="K378" s="140"/>
      <c r="L378" s="198"/>
      <c r="M378" s="138"/>
      <c r="N378" s="140"/>
      <c r="O378" s="138"/>
      <c r="P378" s="200"/>
      <c r="Q378" s="138"/>
      <c r="R378" s="200"/>
      <c r="S378" s="186"/>
      <c r="T378" s="202"/>
      <c r="U378" s="206"/>
      <c r="V378" s="186"/>
      <c r="W378" s="202"/>
      <c r="X378" s="206"/>
      <c r="Y378" s="186"/>
      <c r="Z378" s="209"/>
      <c r="AA378" s="209"/>
      <c r="AB378" s="209"/>
      <c r="AC378" s="209"/>
      <c r="AD378" s="204"/>
      <c r="AE378" s="111"/>
      <c r="AF378" s="157"/>
      <c r="AG378" s="157"/>
      <c r="AH378" s="153"/>
      <c r="AI378" s="154"/>
      <c r="AJ378" s="154"/>
      <c r="AK378" s="154"/>
      <c r="AL378" s="155"/>
      <c r="AM378" s="149"/>
      <c r="AN378" s="149"/>
      <c r="AO378" s="147"/>
      <c r="AQ378" s="145"/>
      <c r="AR378" s="145"/>
      <c r="AU378" s="144"/>
    </row>
    <row r="379" spans="1:47" ht="18" hidden="1" customHeight="1" x14ac:dyDescent="0.3">
      <c r="A379" s="135"/>
      <c r="B379" s="150"/>
      <c r="C379" s="195"/>
      <c r="D379" s="195"/>
      <c r="E379" s="195"/>
      <c r="F379" s="196"/>
      <c r="G379" s="168"/>
      <c r="H379" s="160"/>
      <c r="I379" s="184"/>
      <c r="J379" s="137"/>
      <c r="K379" s="139"/>
      <c r="L379" s="197"/>
      <c r="M379" s="137"/>
      <c r="N379" s="139"/>
      <c r="O379" s="137"/>
      <c r="P379" s="199"/>
      <c r="Q379" s="137"/>
      <c r="R379" s="199"/>
      <c r="S379" s="185"/>
      <c r="T379" s="201"/>
      <c r="U379" s="205"/>
      <c r="V379" s="185"/>
      <c r="W379" s="201"/>
      <c r="X379" s="205"/>
      <c r="Y379" s="207"/>
      <c r="Z379" s="208"/>
      <c r="AA379" s="210"/>
      <c r="AB379" s="210"/>
      <c r="AC379" s="210"/>
      <c r="AD379" s="203"/>
      <c r="AE379" s="12"/>
      <c r="AF379" s="156"/>
      <c r="AG379" s="156"/>
      <c r="AH379" s="150"/>
      <c r="AI379" s="151"/>
      <c r="AJ379" s="151"/>
      <c r="AK379" s="151"/>
      <c r="AL379" s="152"/>
      <c r="AM379" s="148"/>
      <c r="AN379" s="148"/>
      <c r="AO379" s="146"/>
      <c r="AQ379" s="145">
        <f>IF(G379="x", 1,0)</f>
        <v>0</v>
      </c>
      <c r="AR379" s="145">
        <f>IF(H379="x", 1,0)</f>
        <v>0</v>
      </c>
      <c r="AU379" s="144" t="str">
        <f>IF(A379="","",11)</f>
        <v/>
      </c>
    </row>
    <row r="380" spans="1:47" ht="18" hidden="1" customHeight="1" thickBot="1" x14ac:dyDescent="0.35">
      <c r="A380" s="194"/>
      <c r="B380" s="141"/>
      <c r="C380" s="142"/>
      <c r="D380" s="142"/>
      <c r="E380" s="142"/>
      <c r="F380" s="143"/>
      <c r="G380" s="169"/>
      <c r="H380" s="161"/>
      <c r="I380" s="161"/>
      <c r="J380" s="138"/>
      <c r="K380" s="140"/>
      <c r="L380" s="198"/>
      <c r="M380" s="138"/>
      <c r="N380" s="140"/>
      <c r="O380" s="138"/>
      <c r="P380" s="200"/>
      <c r="Q380" s="138"/>
      <c r="R380" s="200"/>
      <c r="S380" s="186"/>
      <c r="T380" s="202"/>
      <c r="U380" s="206"/>
      <c r="V380" s="186"/>
      <c r="W380" s="202"/>
      <c r="X380" s="206"/>
      <c r="Y380" s="186"/>
      <c r="Z380" s="209"/>
      <c r="AA380" s="209"/>
      <c r="AB380" s="209"/>
      <c r="AC380" s="209"/>
      <c r="AD380" s="204"/>
      <c r="AE380" s="111"/>
      <c r="AF380" s="157"/>
      <c r="AG380" s="157"/>
      <c r="AH380" s="153"/>
      <c r="AI380" s="154"/>
      <c r="AJ380" s="154"/>
      <c r="AK380" s="154"/>
      <c r="AL380" s="155"/>
      <c r="AM380" s="149"/>
      <c r="AN380" s="149"/>
      <c r="AO380" s="147"/>
      <c r="AQ380" s="145"/>
      <c r="AR380" s="145"/>
      <c r="AU380" s="144"/>
    </row>
    <row r="381" spans="1:47" ht="18" hidden="1" customHeight="1" x14ac:dyDescent="0.3">
      <c r="A381" s="135"/>
      <c r="B381" s="150"/>
      <c r="C381" s="195"/>
      <c r="D381" s="195"/>
      <c r="E381" s="195"/>
      <c r="F381" s="196"/>
      <c r="G381" s="168"/>
      <c r="H381" s="160"/>
      <c r="I381" s="184"/>
      <c r="J381" s="137"/>
      <c r="K381" s="139"/>
      <c r="L381" s="197"/>
      <c r="M381" s="137"/>
      <c r="N381" s="139"/>
      <c r="O381" s="137"/>
      <c r="P381" s="199"/>
      <c r="Q381" s="137"/>
      <c r="R381" s="199"/>
      <c r="S381" s="185"/>
      <c r="T381" s="201"/>
      <c r="U381" s="205"/>
      <c r="V381" s="185"/>
      <c r="W381" s="201"/>
      <c r="X381" s="205"/>
      <c r="Y381" s="207"/>
      <c r="Z381" s="208"/>
      <c r="AA381" s="210"/>
      <c r="AB381" s="210"/>
      <c r="AC381" s="210"/>
      <c r="AD381" s="203"/>
      <c r="AE381" s="12"/>
      <c r="AF381" s="156"/>
      <c r="AG381" s="156"/>
      <c r="AH381" s="150"/>
      <c r="AI381" s="151"/>
      <c r="AJ381" s="151"/>
      <c r="AK381" s="151"/>
      <c r="AL381" s="152"/>
      <c r="AM381" s="148"/>
      <c r="AN381" s="148"/>
      <c r="AO381" s="146"/>
      <c r="AQ381" s="145">
        <f>IF(G381="x", 1,0)</f>
        <v>0</v>
      </c>
      <c r="AR381" s="145">
        <f>IF(H381="x", 1,0)</f>
        <v>0</v>
      </c>
      <c r="AU381" s="144" t="str">
        <f>IF(A381="","",11)</f>
        <v/>
      </c>
    </row>
    <row r="382" spans="1:47" ht="18" hidden="1" customHeight="1" thickBot="1" x14ac:dyDescent="0.35">
      <c r="A382" s="194"/>
      <c r="B382" s="141"/>
      <c r="C382" s="142"/>
      <c r="D382" s="142"/>
      <c r="E382" s="142"/>
      <c r="F382" s="143"/>
      <c r="G382" s="169"/>
      <c r="H382" s="161"/>
      <c r="I382" s="161"/>
      <c r="J382" s="138"/>
      <c r="K382" s="140"/>
      <c r="L382" s="198"/>
      <c r="M382" s="138"/>
      <c r="N382" s="140"/>
      <c r="O382" s="138"/>
      <c r="P382" s="200"/>
      <c r="Q382" s="138"/>
      <c r="R382" s="200"/>
      <c r="S382" s="186"/>
      <c r="T382" s="202"/>
      <c r="U382" s="206"/>
      <c r="V382" s="186"/>
      <c r="W382" s="202"/>
      <c r="X382" s="206"/>
      <c r="Y382" s="186"/>
      <c r="Z382" s="209"/>
      <c r="AA382" s="209"/>
      <c r="AB382" s="209"/>
      <c r="AC382" s="209"/>
      <c r="AD382" s="204"/>
      <c r="AE382" s="111"/>
      <c r="AF382" s="157"/>
      <c r="AG382" s="157"/>
      <c r="AH382" s="153"/>
      <c r="AI382" s="154"/>
      <c r="AJ382" s="154"/>
      <c r="AK382" s="154"/>
      <c r="AL382" s="155"/>
      <c r="AM382" s="149"/>
      <c r="AN382" s="149"/>
      <c r="AO382" s="147"/>
      <c r="AQ382" s="145"/>
      <c r="AR382" s="145"/>
      <c r="AU382" s="144"/>
    </row>
    <row r="383" spans="1:47" ht="18" hidden="1" customHeight="1" x14ac:dyDescent="0.3">
      <c r="A383" s="135"/>
      <c r="B383" s="150"/>
      <c r="C383" s="195"/>
      <c r="D383" s="195"/>
      <c r="E383" s="195"/>
      <c r="F383" s="196"/>
      <c r="G383" s="168"/>
      <c r="H383" s="160"/>
      <c r="I383" s="184"/>
      <c r="J383" s="137"/>
      <c r="K383" s="139"/>
      <c r="L383" s="197"/>
      <c r="M383" s="137"/>
      <c r="N383" s="139"/>
      <c r="O383" s="137"/>
      <c r="P383" s="199"/>
      <c r="Q383" s="137"/>
      <c r="R383" s="199"/>
      <c r="S383" s="185"/>
      <c r="T383" s="201"/>
      <c r="U383" s="205"/>
      <c r="V383" s="185"/>
      <c r="W383" s="201"/>
      <c r="X383" s="205"/>
      <c r="Y383" s="207"/>
      <c r="Z383" s="208"/>
      <c r="AA383" s="210"/>
      <c r="AB383" s="210"/>
      <c r="AC383" s="210"/>
      <c r="AD383" s="203"/>
      <c r="AE383" s="12"/>
      <c r="AF383" s="156"/>
      <c r="AG383" s="156"/>
      <c r="AH383" s="150"/>
      <c r="AI383" s="151"/>
      <c r="AJ383" s="151"/>
      <c r="AK383" s="151"/>
      <c r="AL383" s="152"/>
      <c r="AM383" s="148"/>
      <c r="AN383" s="148"/>
      <c r="AO383" s="146"/>
      <c r="AQ383" s="145">
        <f>IF(G383="x", 1,0)</f>
        <v>0</v>
      </c>
      <c r="AR383" s="145">
        <f>IF(H383="x", 1,0)</f>
        <v>0</v>
      </c>
      <c r="AU383" s="144" t="str">
        <f>IF(A383="","",11)</f>
        <v/>
      </c>
    </row>
    <row r="384" spans="1:47" ht="18" hidden="1" customHeight="1" thickBot="1" x14ac:dyDescent="0.35">
      <c r="A384" s="194"/>
      <c r="B384" s="141"/>
      <c r="C384" s="142"/>
      <c r="D384" s="142"/>
      <c r="E384" s="142"/>
      <c r="F384" s="143"/>
      <c r="G384" s="169"/>
      <c r="H384" s="161"/>
      <c r="I384" s="161"/>
      <c r="J384" s="138"/>
      <c r="K384" s="140"/>
      <c r="L384" s="198"/>
      <c r="M384" s="138"/>
      <c r="N384" s="140"/>
      <c r="O384" s="138"/>
      <c r="P384" s="200"/>
      <c r="Q384" s="138"/>
      <c r="R384" s="200"/>
      <c r="S384" s="186"/>
      <c r="T384" s="202"/>
      <c r="U384" s="206"/>
      <c r="V384" s="186"/>
      <c r="W384" s="202"/>
      <c r="X384" s="206"/>
      <c r="Y384" s="186"/>
      <c r="Z384" s="209"/>
      <c r="AA384" s="209"/>
      <c r="AB384" s="209"/>
      <c r="AC384" s="209"/>
      <c r="AD384" s="204"/>
      <c r="AE384" s="111"/>
      <c r="AF384" s="157"/>
      <c r="AG384" s="157"/>
      <c r="AH384" s="153"/>
      <c r="AI384" s="154"/>
      <c r="AJ384" s="154"/>
      <c r="AK384" s="154"/>
      <c r="AL384" s="155"/>
      <c r="AM384" s="149"/>
      <c r="AN384" s="149"/>
      <c r="AO384" s="147"/>
      <c r="AQ384" s="145"/>
      <c r="AR384" s="145"/>
      <c r="AU384" s="144"/>
    </row>
    <row r="385" spans="1:47" ht="18" hidden="1" customHeight="1" x14ac:dyDescent="0.3">
      <c r="A385" s="135"/>
      <c r="B385" s="150"/>
      <c r="C385" s="195"/>
      <c r="D385" s="195"/>
      <c r="E385" s="195"/>
      <c r="F385" s="196"/>
      <c r="G385" s="168"/>
      <c r="H385" s="160"/>
      <c r="I385" s="184"/>
      <c r="J385" s="137"/>
      <c r="K385" s="139"/>
      <c r="L385" s="197"/>
      <c r="M385" s="137"/>
      <c r="N385" s="139"/>
      <c r="O385" s="137"/>
      <c r="P385" s="199"/>
      <c r="Q385" s="137"/>
      <c r="R385" s="199"/>
      <c r="S385" s="185"/>
      <c r="T385" s="201"/>
      <c r="U385" s="205"/>
      <c r="V385" s="185"/>
      <c r="W385" s="201"/>
      <c r="X385" s="205"/>
      <c r="Y385" s="207"/>
      <c r="Z385" s="208"/>
      <c r="AA385" s="210"/>
      <c r="AB385" s="210"/>
      <c r="AC385" s="210"/>
      <c r="AD385" s="203"/>
      <c r="AE385" s="12"/>
      <c r="AF385" s="156"/>
      <c r="AG385" s="156"/>
      <c r="AH385" s="150"/>
      <c r="AI385" s="151"/>
      <c r="AJ385" s="151"/>
      <c r="AK385" s="151"/>
      <c r="AL385" s="152"/>
      <c r="AM385" s="148"/>
      <c r="AN385" s="148"/>
      <c r="AO385" s="146"/>
      <c r="AQ385" s="145">
        <f>IF(G385="x", 1,0)</f>
        <v>0</v>
      </c>
      <c r="AR385" s="145">
        <f>IF(H385="x", 1,0)</f>
        <v>0</v>
      </c>
      <c r="AU385" s="144" t="str">
        <f>IF(A385="","",11)</f>
        <v/>
      </c>
    </row>
    <row r="386" spans="1:47" ht="18" hidden="1" customHeight="1" thickBot="1" x14ac:dyDescent="0.35">
      <c r="A386" s="194"/>
      <c r="B386" s="141"/>
      <c r="C386" s="142"/>
      <c r="D386" s="142"/>
      <c r="E386" s="142"/>
      <c r="F386" s="143"/>
      <c r="G386" s="169"/>
      <c r="H386" s="161"/>
      <c r="I386" s="161"/>
      <c r="J386" s="138"/>
      <c r="K386" s="140"/>
      <c r="L386" s="198"/>
      <c r="M386" s="138"/>
      <c r="N386" s="140"/>
      <c r="O386" s="138"/>
      <c r="P386" s="200"/>
      <c r="Q386" s="138"/>
      <c r="R386" s="200"/>
      <c r="S386" s="186"/>
      <c r="T386" s="202"/>
      <c r="U386" s="206"/>
      <c r="V386" s="186"/>
      <c r="W386" s="202"/>
      <c r="X386" s="206"/>
      <c r="Y386" s="186"/>
      <c r="Z386" s="209"/>
      <c r="AA386" s="209"/>
      <c r="AB386" s="209"/>
      <c r="AC386" s="209"/>
      <c r="AD386" s="204"/>
      <c r="AE386" s="111"/>
      <c r="AF386" s="157"/>
      <c r="AG386" s="157"/>
      <c r="AH386" s="153"/>
      <c r="AI386" s="154"/>
      <c r="AJ386" s="154"/>
      <c r="AK386" s="154"/>
      <c r="AL386" s="155"/>
      <c r="AM386" s="149"/>
      <c r="AN386" s="149"/>
      <c r="AO386" s="147"/>
      <c r="AQ386" s="145"/>
      <c r="AR386" s="145"/>
      <c r="AU386" s="144"/>
    </row>
    <row r="387" spans="1:47" ht="18" hidden="1" customHeight="1" x14ac:dyDescent="0.3">
      <c r="A387" s="135"/>
      <c r="B387" s="150"/>
      <c r="C387" s="195"/>
      <c r="D387" s="195"/>
      <c r="E387" s="195"/>
      <c r="F387" s="196"/>
      <c r="G387" s="168"/>
      <c r="H387" s="160"/>
      <c r="I387" s="184"/>
      <c r="J387" s="137"/>
      <c r="K387" s="139"/>
      <c r="L387" s="197"/>
      <c r="M387" s="137"/>
      <c r="N387" s="139"/>
      <c r="O387" s="137"/>
      <c r="P387" s="199"/>
      <c r="Q387" s="137"/>
      <c r="R387" s="199"/>
      <c r="S387" s="185"/>
      <c r="T387" s="201"/>
      <c r="U387" s="205"/>
      <c r="V387" s="185"/>
      <c r="W387" s="201"/>
      <c r="X387" s="205"/>
      <c r="Y387" s="207"/>
      <c r="Z387" s="208"/>
      <c r="AA387" s="210"/>
      <c r="AB387" s="210"/>
      <c r="AC387" s="210"/>
      <c r="AD387" s="203"/>
      <c r="AE387" s="12"/>
      <c r="AF387" s="156"/>
      <c r="AG387" s="156"/>
      <c r="AH387" s="150"/>
      <c r="AI387" s="151"/>
      <c r="AJ387" s="151"/>
      <c r="AK387" s="151"/>
      <c r="AL387" s="152"/>
      <c r="AM387" s="148"/>
      <c r="AN387" s="148"/>
      <c r="AO387" s="146"/>
      <c r="AQ387" s="145">
        <f>IF(G387="x", 1,0)</f>
        <v>0</v>
      </c>
      <c r="AR387" s="145">
        <f>IF(H387="x", 1,0)</f>
        <v>0</v>
      </c>
      <c r="AU387" s="144" t="str">
        <f>IF(A387="","",11)</f>
        <v/>
      </c>
    </row>
    <row r="388" spans="1:47" ht="18" hidden="1" customHeight="1" thickBot="1" x14ac:dyDescent="0.35">
      <c r="A388" s="194"/>
      <c r="B388" s="141"/>
      <c r="C388" s="142"/>
      <c r="D388" s="142"/>
      <c r="E388" s="142"/>
      <c r="F388" s="143"/>
      <c r="G388" s="169"/>
      <c r="H388" s="161"/>
      <c r="I388" s="161"/>
      <c r="J388" s="138"/>
      <c r="K388" s="140"/>
      <c r="L388" s="198"/>
      <c r="M388" s="138"/>
      <c r="N388" s="140"/>
      <c r="O388" s="138"/>
      <c r="P388" s="200"/>
      <c r="Q388" s="138"/>
      <c r="R388" s="200"/>
      <c r="S388" s="186"/>
      <c r="T388" s="202"/>
      <c r="U388" s="206"/>
      <c r="V388" s="186"/>
      <c r="W388" s="202"/>
      <c r="X388" s="206"/>
      <c r="Y388" s="186"/>
      <c r="Z388" s="209"/>
      <c r="AA388" s="209"/>
      <c r="AB388" s="209"/>
      <c r="AC388" s="209"/>
      <c r="AD388" s="204"/>
      <c r="AE388" s="111"/>
      <c r="AF388" s="157"/>
      <c r="AG388" s="157"/>
      <c r="AH388" s="153"/>
      <c r="AI388" s="154"/>
      <c r="AJ388" s="154"/>
      <c r="AK388" s="154"/>
      <c r="AL388" s="155"/>
      <c r="AM388" s="149"/>
      <c r="AN388" s="149"/>
      <c r="AO388" s="147"/>
      <c r="AQ388" s="145"/>
      <c r="AR388" s="145"/>
      <c r="AU388" s="144"/>
    </row>
    <row r="389" spans="1:47" ht="18" hidden="1" customHeight="1" x14ac:dyDescent="0.3">
      <c r="A389" s="135"/>
      <c r="B389" s="150"/>
      <c r="C389" s="195"/>
      <c r="D389" s="195"/>
      <c r="E389" s="195"/>
      <c r="F389" s="196"/>
      <c r="G389" s="168"/>
      <c r="H389" s="160"/>
      <c r="I389" s="184"/>
      <c r="J389" s="137"/>
      <c r="K389" s="139"/>
      <c r="L389" s="197"/>
      <c r="M389" s="137"/>
      <c r="N389" s="139"/>
      <c r="O389" s="137"/>
      <c r="P389" s="199"/>
      <c r="Q389" s="137"/>
      <c r="R389" s="199"/>
      <c r="S389" s="185"/>
      <c r="T389" s="201"/>
      <c r="U389" s="205"/>
      <c r="V389" s="185"/>
      <c r="W389" s="201"/>
      <c r="X389" s="205"/>
      <c r="Y389" s="207"/>
      <c r="Z389" s="208"/>
      <c r="AA389" s="210"/>
      <c r="AB389" s="210"/>
      <c r="AC389" s="210"/>
      <c r="AD389" s="203"/>
      <c r="AE389" s="12"/>
      <c r="AF389" s="156"/>
      <c r="AG389" s="156"/>
      <c r="AH389" s="150"/>
      <c r="AI389" s="151"/>
      <c r="AJ389" s="151"/>
      <c r="AK389" s="151"/>
      <c r="AL389" s="152"/>
      <c r="AM389" s="148"/>
      <c r="AN389" s="148"/>
      <c r="AO389" s="146"/>
      <c r="AQ389" s="145">
        <f>IF(G389="x", 1,0)</f>
        <v>0</v>
      </c>
      <c r="AR389" s="145">
        <f>IF(H389="x", 1,0)</f>
        <v>0</v>
      </c>
      <c r="AU389" s="144" t="str">
        <f>IF(A389="","",11)</f>
        <v/>
      </c>
    </row>
    <row r="390" spans="1:47" ht="18" hidden="1" customHeight="1" thickBot="1" x14ac:dyDescent="0.35">
      <c r="A390" s="194"/>
      <c r="B390" s="141"/>
      <c r="C390" s="142"/>
      <c r="D390" s="142"/>
      <c r="E390" s="142"/>
      <c r="F390" s="143"/>
      <c r="G390" s="169"/>
      <c r="H390" s="161"/>
      <c r="I390" s="161"/>
      <c r="J390" s="138"/>
      <c r="K390" s="140"/>
      <c r="L390" s="198"/>
      <c r="M390" s="138"/>
      <c r="N390" s="140"/>
      <c r="O390" s="138"/>
      <c r="P390" s="200"/>
      <c r="Q390" s="138"/>
      <c r="R390" s="200"/>
      <c r="S390" s="186"/>
      <c r="T390" s="202"/>
      <c r="U390" s="206"/>
      <c r="V390" s="186"/>
      <c r="W390" s="202"/>
      <c r="X390" s="206"/>
      <c r="Y390" s="186"/>
      <c r="Z390" s="209"/>
      <c r="AA390" s="209"/>
      <c r="AB390" s="209"/>
      <c r="AC390" s="209"/>
      <c r="AD390" s="204"/>
      <c r="AE390" s="111"/>
      <c r="AF390" s="157"/>
      <c r="AG390" s="157"/>
      <c r="AH390" s="153"/>
      <c r="AI390" s="154"/>
      <c r="AJ390" s="154"/>
      <c r="AK390" s="154"/>
      <c r="AL390" s="155"/>
      <c r="AM390" s="149"/>
      <c r="AN390" s="149"/>
      <c r="AO390" s="147"/>
      <c r="AQ390" s="145"/>
      <c r="AR390" s="145"/>
      <c r="AU390" s="144"/>
    </row>
    <row r="391" spans="1:47" ht="18" hidden="1" customHeight="1" x14ac:dyDescent="0.3">
      <c r="A391" s="135"/>
      <c r="B391" s="150"/>
      <c r="C391" s="195"/>
      <c r="D391" s="195"/>
      <c r="E391" s="195"/>
      <c r="F391" s="196"/>
      <c r="G391" s="168"/>
      <c r="H391" s="160"/>
      <c r="I391" s="184"/>
      <c r="J391" s="137"/>
      <c r="K391" s="139"/>
      <c r="L391" s="197"/>
      <c r="M391" s="137"/>
      <c r="N391" s="139"/>
      <c r="O391" s="137"/>
      <c r="P391" s="199"/>
      <c r="Q391" s="137"/>
      <c r="R391" s="199"/>
      <c r="S391" s="185"/>
      <c r="T391" s="201"/>
      <c r="U391" s="205"/>
      <c r="V391" s="185"/>
      <c r="W391" s="201"/>
      <c r="X391" s="205"/>
      <c r="Y391" s="207"/>
      <c r="Z391" s="208"/>
      <c r="AA391" s="210"/>
      <c r="AB391" s="210"/>
      <c r="AC391" s="210"/>
      <c r="AD391" s="203"/>
      <c r="AE391" s="12"/>
      <c r="AF391" s="156"/>
      <c r="AG391" s="156"/>
      <c r="AH391" s="150"/>
      <c r="AI391" s="151"/>
      <c r="AJ391" s="151"/>
      <c r="AK391" s="151"/>
      <c r="AL391" s="152"/>
      <c r="AM391" s="148"/>
      <c r="AN391" s="148"/>
      <c r="AO391" s="146"/>
      <c r="AQ391" s="145">
        <f>IF(G391="x", 1,0)</f>
        <v>0</v>
      </c>
      <c r="AR391" s="145">
        <f>IF(H391="x", 1,0)</f>
        <v>0</v>
      </c>
      <c r="AU391" s="144" t="str">
        <f>IF(A391="","",11)</f>
        <v/>
      </c>
    </row>
    <row r="392" spans="1:47" ht="18" hidden="1" customHeight="1" thickBot="1" x14ac:dyDescent="0.35">
      <c r="A392" s="194"/>
      <c r="B392" s="141"/>
      <c r="C392" s="142"/>
      <c r="D392" s="142"/>
      <c r="E392" s="142"/>
      <c r="F392" s="143"/>
      <c r="G392" s="169"/>
      <c r="H392" s="161"/>
      <c r="I392" s="161"/>
      <c r="J392" s="138"/>
      <c r="K392" s="140"/>
      <c r="L392" s="198"/>
      <c r="M392" s="138"/>
      <c r="N392" s="140"/>
      <c r="O392" s="138"/>
      <c r="P392" s="200"/>
      <c r="Q392" s="138"/>
      <c r="R392" s="200"/>
      <c r="S392" s="186"/>
      <c r="T392" s="202"/>
      <c r="U392" s="206"/>
      <c r="V392" s="186"/>
      <c r="W392" s="202"/>
      <c r="X392" s="206"/>
      <c r="Y392" s="186"/>
      <c r="Z392" s="209"/>
      <c r="AA392" s="209"/>
      <c r="AB392" s="209"/>
      <c r="AC392" s="209"/>
      <c r="AD392" s="204"/>
      <c r="AE392" s="111"/>
      <c r="AF392" s="157"/>
      <c r="AG392" s="157"/>
      <c r="AH392" s="153"/>
      <c r="AI392" s="154"/>
      <c r="AJ392" s="154"/>
      <c r="AK392" s="154"/>
      <c r="AL392" s="155"/>
      <c r="AM392" s="149"/>
      <c r="AN392" s="149"/>
      <c r="AO392" s="147"/>
      <c r="AQ392" s="145"/>
      <c r="AR392" s="145"/>
      <c r="AU392" s="144"/>
    </row>
    <row r="393" spans="1:47" ht="18" hidden="1" customHeight="1" x14ac:dyDescent="0.3">
      <c r="A393" s="135"/>
      <c r="B393" s="150"/>
      <c r="C393" s="195"/>
      <c r="D393" s="195"/>
      <c r="E393" s="195"/>
      <c r="F393" s="196"/>
      <c r="G393" s="168"/>
      <c r="H393" s="160"/>
      <c r="I393" s="184"/>
      <c r="J393" s="137"/>
      <c r="K393" s="139"/>
      <c r="L393" s="197"/>
      <c r="M393" s="137"/>
      <c r="N393" s="139"/>
      <c r="O393" s="137"/>
      <c r="P393" s="199"/>
      <c r="Q393" s="137"/>
      <c r="R393" s="199"/>
      <c r="S393" s="185"/>
      <c r="T393" s="201"/>
      <c r="U393" s="205"/>
      <c r="V393" s="185"/>
      <c r="W393" s="201"/>
      <c r="X393" s="205"/>
      <c r="Y393" s="207"/>
      <c r="Z393" s="208"/>
      <c r="AA393" s="210"/>
      <c r="AB393" s="210"/>
      <c r="AC393" s="210"/>
      <c r="AD393" s="203"/>
      <c r="AE393" s="12"/>
      <c r="AF393" s="156"/>
      <c r="AG393" s="156"/>
      <c r="AH393" s="150"/>
      <c r="AI393" s="151"/>
      <c r="AJ393" s="151"/>
      <c r="AK393" s="151"/>
      <c r="AL393" s="152"/>
      <c r="AM393" s="148"/>
      <c r="AN393" s="148"/>
      <c r="AO393" s="146"/>
      <c r="AQ393" s="145">
        <f>IF(G393="x", 1,0)</f>
        <v>0</v>
      </c>
      <c r="AR393" s="145">
        <f>IF(H393="x", 1,0)</f>
        <v>0</v>
      </c>
      <c r="AU393" s="144" t="str">
        <f>IF(A393="","",11)</f>
        <v/>
      </c>
    </row>
    <row r="394" spans="1:47" ht="18" hidden="1" customHeight="1" thickBot="1" x14ac:dyDescent="0.35">
      <c r="A394" s="194"/>
      <c r="B394" s="141"/>
      <c r="C394" s="142"/>
      <c r="D394" s="142"/>
      <c r="E394" s="142"/>
      <c r="F394" s="143"/>
      <c r="G394" s="169"/>
      <c r="H394" s="161"/>
      <c r="I394" s="161"/>
      <c r="J394" s="138"/>
      <c r="K394" s="140"/>
      <c r="L394" s="198"/>
      <c r="M394" s="138"/>
      <c r="N394" s="140"/>
      <c r="O394" s="138"/>
      <c r="P394" s="200"/>
      <c r="Q394" s="138"/>
      <c r="R394" s="200"/>
      <c r="S394" s="186"/>
      <c r="T394" s="202"/>
      <c r="U394" s="206"/>
      <c r="V394" s="186"/>
      <c r="W394" s="202"/>
      <c r="X394" s="206"/>
      <c r="Y394" s="186"/>
      <c r="Z394" s="209"/>
      <c r="AA394" s="209"/>
      <c r="AB394" s="209"/>
      <c r="AC394" s="209"/>
      <c r="AD394" s="204"/>
      <c r="AE394" s="111"/>
      <c r="AF394" s="157"/>
      <c r="AG394" s="157"/>
      <c r="AH394" s="153"/>
      <c r="AI394" s="154"/>
      <c r="AJ394" s="154"/>
      <c r="AK394" s="154"/>
      <c r="AL394" s="155"/>
      <c r="AM394" s="149"/>
      <c r="AN394" s="149"/>
      <c r="AO394" s="147"/>
      <c r="AQ394" s="145"/>
      <c r="AR394" s="145"/>
      <c r="AU394" s="144"/>
    </row>
    <row r="395" spans="1:47" ht="18" hidden="1" customHeight="1" x14ac:dyDescent="0.3">
      <c r="A395" s="135"/>
      <c r="B395" s="150"/>
      <c r="C395" s="195"/>
      <c r="D395" s="195"/>
      <c r="E395" s="195"/>
      <c r="F395" s="196"/>
      <c r="G395" s="168"/>
      <c r="H395" s="160"/>
      <c r="I395" s="184"/>
      <c r="J395" s="137"/>
      <c r="K395" s="139"/>
      <c r="L395" s="197"/>
      <c r="M395" s="137"/>
      <c r="N395" s="139"/>
      <c r="O395" s="137"/>
      <c r="P395" s="199"/>
      <c r="Q395" s="137"/>
      <c r="R395" s="199"/>
      <c r="S395" s="185"/>
      <c r="T395" s="201"/>
      <c r="U395" s="205"/>
      <c r="V395" s="185"/>
      <c r="W395" s="201"/>
      <c r="X395" s="205"/>
      <c r="Y395" s="207"/>
      <c r="Z395" s="208"/>
      <c r="AA395" s="210"/>
      <c r="AB395" s="210"/>
      <c r="AC395" s="210"/>
      <c r="AD395" s="203"/>
      <c r="AE395" s="12"/>
      <c r="AF395" s="156"/>
      <c r="AG395" s="156"/>
      <c r="AH395" s="150"/>
      <c r="AI395" s="151"/>
      <c r="AJ395" s="151"/>
      <c r="AK395" s="151"/>
      <c r="AL395" s="152"/>
      <c r="AM395" s="148"/>
      <c r="AN395" s="148"/>
      <c r="AO395" s="146"/>
      <c r="AQ395" s="145">
        <f>IF(G395="x", 1,0)</f>
        <v>0</v>
      </c>
      <c r="AR395" s="145">
        <f>IF(H395="x", 1,0)</f>
        <v>0</v>
      </c>
      <c r="AU395" s="144" t="str">
        <f>IF(A395="","",11)</f>
        <v/>
      </c>
    </row>
    <row r="396" spans="1:47" ht="18" hidden="1" customHeight="1" thickBot="1" x14ac:dyDescent="0.35">
      <c r="A396" s="194"/>
      <c r="B396" s="141"/>
      <c r="C396" s="142"/>
      <c r="D396" s="142"/>
      <c r="E396" s="142"/>
      <c r="F396" s="143"/>
      <c r="G396" s="169"/>
      <c r="H396" s="161"/>
      <c r="I396" s="161"/>
      <c r="J396" s="138"/>
      <c r="K396" s="140"/>
      <c r="L396" s="198"/>
      <c r="M396" s="138"/>
      <c r="N396" s="140"/>
      <c r="O396" s="138"/>
      <c r="P396" s="200"/>
      <c r="Q396" s="138"/>
      <c r="R396" s="200"/>
      <c r="S396" s="186"/>
      <c r="T396" s="202"/>
      <c r="U396" s="206"/>
      <c r="V396" s="186"/>
      <c r="W396" s="202"/>
      <c r="X396" s="206"/>
      <c r="Y396" s="186"/>
      <c r="Z396" s="209"/>
      <c r="AA396" s="209"/>
      <c r="AB396" s="209"/>
      <c r="AC396" s="209"/>
      <c r="AD396" s="204"/>
      <c r="AE396" s="111"/>
      <c r="AF396" s="157"/>
      <c r="AG396" s="157"/>
      <c r="AH396" s="153"/>
      <c r="AI396" s="154"/>
      <c r="AJ396" s="154"/>
      <c r="AK396" s="154"/>
      <c r="AL396" s="155"/>
      <c r="AM396" s="149"/>
      <c r="AN396" s="149"/>
      <c r="AO396" s="147"/>
      <c r="AQ396" s="145"/>
      <c r="AR396" s="145"/>
      <c r="AU396" s="144"/>
    </row>
    <row r="397" spans="1:47" ht="18" hidden="1" customHeight="1" x14ac:dyDescent="0.3">
      <c r="A397" s="135"/>
      <c r="B397" s="150"/>
      <c r="C397" s="195"/>
      <c r="D397" s="195"/>
      <c r="E397" s="195"/>
      <c r="F397" s="196"/>
      <c r="G397" s="168"/>
      <c r="H397" s="160"/>
      <c r="I397" s="184"/>
      <c r="J397" s="137"/>
      <c r="K397" s="139"/>
      <c r="L397" s="197"/>
      <c r="M397" s="137"/>
      <c r="N397" s="139"/>
      <c r="O397" s="137"/>
      <c r="P397" s="199"/>
      <c r="Q397" s="137"/>
      <c r="R397" s="199"/>
      <c r="S397" s="185"/>
      <c r="T397" s="201"/>
      <c r="U397" s="205"/>
      <c r="V397" s="185"/>
      <c r="W397" s="201"/>
      <c r="X397" s="205"/>
      <c r="Y397" s="207"/>
      <c r="Z397" s="208"/>
      <c r="AA397" s="210"/>
      <c r="AB397" s="210"/>
      <c r="AC397" s="210"/>
      <c r="AD397" s="203"/>
      <c r="AE397" s="12"/>
      <c r="AF397" s="156"/>
      <c r="AG397" s="156"/>
      <c r="AH397" s="150"/>
      <c r="AI397" s="151"/>
      <c r="AJ397" s="151"/>
      <c r="AK397" s="151"/>
      <c r="AL397" s="152"/>
      <c r="AM397" s="148"/>
      <c r="AN397" s="148"/>
      <c r="AO397" s="146"/>
      <c r="AQ397" s="145">
        <f>IF(G397="x", 1,0)</f>
        <v>0</v>
      </c>
      <c r="AR397" s="145">
        <f>IF(H397="x", 1,0)</f>
        <v>0</v>
      </c>
      <c r="AU397" s="144" t="str">
        <f>IF(A397="","",12)</f>
        <v/>
      </c>
    </row>
    <row r="398" spans="1:47" ht="18" hidden="1" customHeight="1" thickBot="1" x14ac:dyDescent="0.35">
      <c r="A398" s="194"/>
      <c r="B398" s="141"/>
      <c r="C398" s="142"/>
      <c r="D398" s="142"/>
      <c r="E398" s="142"/>
      <c r="F398" s="143"/>
      <c r="G398" s="169"/>
      <c r="H398" s="161"/>
      <c r="I398" s="161"/>
      <c r="J398" s="138"/>
      <c r="K398" s="140"/>
      <c r="L398" s="198"/>
      <c r="M398" s="138"/>
      <c r="N398" s="140"/>
      <c r="O398" s="138"/>
      <c r="P398" s="200"/>
      <c r="Q398" s="138"/>
      <c r="R398" s="200"/>
      <c r="S398" s="186"/>
      <c r="T398" s="202"/>
      <c r="U398" s="206"/>
      <c r="V398" s="186"/>
      <c r="W398" s="202"/>
      <c r="X398" s="206"/>
      <c r="Y398" s="186"/>
      <c r="Z398" s="209"/>
      <c r="AA398" s="209"/>
      <c r="AB398" s="209"/>
      <c r="AC398" s="209"/>
      <c r="AD398" s="204"/>
      <c r="AE398" s="111"/>
      <c r="AF398" s="157"/>
      <c r="AG398" s="157"/>
      <c r="AH398" s="153"/>
      <c r="AI398" s="154"/>
      <c r="AJ398" s="154"/>
      <c r="AK398" s="154"/>
      <c r="AL398" s="155"/>
      <c r="AM398" s="149"/>
      <c r="AN398" s="149"/>
      <c r="AO398" s="147"/>
      <c r="AQ398" s="145"/>
      <c r="AR398" s="145"/>
      <c r="AU398" s="144"/>
    </row>
    <row r="399" spans="1:47" ht="18" hidden="1" customHeight="1" x14ac:dyDescent="0.3">
      <c r="A399" s="135"/>
      <c r="B399" s="150"/>
      <c r="C399" s="195"/>
      <c r="D399" s="195"/>
      <c r="E399" s="195"/>
      <c r="F399" s="196"/>
      <c r="G399" s="168"/>
      <c r="H399" s="160"/>
      <c r="I399" s="184"/>
      <c r="J399" s="137"/>
      <c r="K399" s="139"/>
      <c r="L399" s="197"/>
      <c r="M399" s="137"/>
      <c r="N399" s="139"/>
      <c r="O399" s="137"/>
      <c r="P399" s="199"/>
      <c r="Q399" s="137"/>
      <c r="R399" s="199"/>
      <c r="S399" s="185"/>
      <c r="T399" s="201"/>
      <c r="U399" s="205"/>
      <c r="V399" s="185"/>
      <c r="W399" s="201"/>
      <c r="X399" s="205"/>
      <c r="Y399" s="207"/>
      <c r="Z399" s="208"/>
      <c r="AA399" s="210"/>
      <c r="AB399" s="210"/>
      <c r="AC399" s="210"/>
      <c r="AD399" s="203"/>
      <c r="AE399" s="12"/>
      <c r="AF399" s="156"/>
      <c r="AG399" s="156"/>
      <c r="AH399" s="150"/>
      <c r="AI399" s="151"/>
      <c r="AJ399" s="151"/>
      <c r="AK399" s="151"/>
      <c r="AL399" s="152"/>
      <c r="AM399" s="148"/>
      <c r="AN399" s="148"/>
      <c r="AO399" s="146"/>
      <c r="AQ399" s="145">
        <f>IF(G399="x", 1,0)</f>
        <v>0</v>
      </c>
      <c r="AR399" s="145">
        <f>IF(H399="x", 1,0)</f>
        <v>0</v>
      </c>
      <c r="AU399" s="144" t="str">
        <f>IF(A399="","",12)</f>
        <v/>
      </c>
    </row>
    <row r="400" spans="1:47" ht="18" hidden="1" customHeight="1" thickBot="1" x14ac:dyDescent="0.35">
      <c r="A400" s="194"/>
      <c r="B400" s="141"/>
      <c r="C400" s="142"/>
      <c r="D400" s="142"/>
      <c r="E400" s="142"/>
      <c r="F400" s="143"/>
      <c r="G400" s="169"/>
      <c r="H400" s="161"/>
      <c r="I400" s="161"/>
      <c r="J400" s="138"/>
      <c r="K400" s="140"/>
      <c r="L400" s="198"/>
      <c r="M400" s="138"/>
      <c r="N400" s="140"/>
      <c r="O400" s="138"/>
      <c r="P400" s="200"/>
      <c r="Q400" s="138"/>
      <c r="R400" s="200"/>
      <c r="S400" s="186"/>
      <c r="T400" s="202"/>
      <c r="U400" s="206"/>
      <c r="V400" s="186"/>
      <c r="W400" s="202"/>
      <c r="X400" s="206"/>
      <c r="Y400" s="186"/>
      <c r="Z400" s="209"/>
      <c r="AA400" s="209"/>
      <c r="AB400" s="209"/>
      <c r="AC400" s="209"/>
      <c r="AD400" s="204"/>
      <c r="AE400" s="111"/>
      <c r="AF400" s="157"/>
      <c r="AG400" s="157"/>
      <c r="AH400" s="153"/>
      <c r="AI400" s="154"/>
      <c r="AJ400" s="154"/>
      <c r="AK400" s="154"/>
      <c r="AL400" s="155"/>
      <c r="AM400" s="149"/>
      <c r="AN400" s="149"/>
      <c r="AO400" s="147"/>
      <c r="AQ400" s="145"/>
      <c r="AR400" s="145"/>
      <c r="AU400" s="144"/>
    </row>
    <row r="401" spans="1:47" ht="18" hidden="1" customHeight="1" x14ac:dyDescent="0.3">
      <c r="A401" s="135"/>
      <c r="B401" s="150"/>
      <c r="C401" s="195"/>
      <c r="D401" s="195"/>
      <c r="E401" s="195"/>
      <c r="F401" s="196"/>
      <c r="G401" s="168"/>
      <c r="H401" s="160"/>
      <c r="I401" s="184"/>
      <c r="J401" s="137"/>
      <c r="K401" s="139"/>
      <c r="L401" s="197"/>
      <c r="M401" s="137"/>
      <c r="N401" s="139"/>
      <c r="O401" s="137"/>
      <c r="P401" s="199"/>
      <c r="Q401" s="137"/>
      <c r="R401" s="199"/>
      <c r="S401" s="185"/>
      <c r="T401" s="201"/>
      <c r="U401" s="205"/>
      <c r="V401" s="185"/>
      <c r="W401" s="201"/>
      <c r="X401" s="205"/>
      <c r="Y401" s="207"/>
      <c r="Z401" s="208"/>
      <c r="AA401" s="210"/>
      <c r="AB401" s="210"/>
      <c r="AC401" s="210"/>
      <c r="AD401" s="203"/>
      <c r="AE401" s="12"/>
      <c r="AF401" s="156"/>
      <c r="AG401" s="156"/>
      <c r="AH401" s="150"/>
      <c r="AI401" s="151"/>
      <c r="AJ401" s="151"/>
      <c r="AK401" s="151"/>
      <c r="AL401" s="152"/>
      <c r="AM401" s="148"/>
      <c r="AN401" s="148"/>
      <c r="AO401" s="146"/>
      <c r="AQ401" s="145">
        <f>IF(G401="x", 1,0)</f>
        <v>0</v>
      </c>
      <c r="AR401" s="145">
        <f>IF(H401="x", 1,0)</f>
        <v>0</v>
      </c>
      <c r="AU401" s="144" t="str">
        <f>IF(A401="","",12)</f>
        <v/>
      </c>
    </row>
    <row r="402" spans="1:47" ht="18" hidden="1" customHeight="1" thickBot="1" x14ac:dyDescent="0.35">
      <c r="A402" s="194"/>
      <c r="B402" s="141"/>
      <c r="C402" s="142"/>
      <c r="D402" s="142"/>
      <c r="E402" s="142"/>
      <c r="F402" s="143"/>
      <c r="G402" s="169"/>
      <c r="H402" s="161"/>
      <c r="I402" s="161"/>
      <c r="J402" s="138"/>
      <c r="K402" s="140"/>
      <c r="L402" s="198"/>
      <c r="M402" s="138"/>
      <c r="N402" s="140"/>
      <c r="O402" s="138"/>
      <c r="P402" s="200"/>
      <c r="Q402" s="138"/>
      <c r="R402" s="200"/>
      <c r="S402" s="186"/>
      <c r="T402" s="202"/>
      <c r="U402" s="206"/>
      <c r="V402" s="186"/>
      <c r="W402" s="202"/>
      <c r="X402" s="206"/>
      <c r="Y402" s="186"/>
      <c r="Z402" s="209"/>
      <c r="AA402" s="209"/>
      <c r="AB402" s="209"/>
      <c r="AC402" s="209"/>
      <c r="AD402" s="204"/>
      <c r="AE402" s="111"/>
      <c r="AF402" s="157"/>
      <c r="AG402" s="157"/>
      <c r="AH402" s="153"/>
      <c r="AI402" s="154"/>
      <c r="AJ402" s="154"/>
      <c r="AK402" s="154"/>
      <c r="AL402" s="155"/>
      <c r="AM402" s="149"/>
      <c r="AN402" s="149"/>
      <c r="AO402" s="147"/>
      <c r="AQ402" s="145"/>
      <c r="AR402" s="145"/>
      <c r="AU402" s="144"/>
    </row>
    <row r="403" spans="1:47" ht="18" hidden="1" customHeight="1" x14ac:dyDescent="0.3">
      <c r="A403" s="135"/>
      <c r="B403" s="150"/>
      <c r="C403" s="195"/>
      <c r="D403" s="195"/>
      <c r="E403" s="195"/>
      <c r="F403" s="196"/>
      <c r="G403" s="168"/>
      <c r="H403" s="160"/>
      <c r="I403" s="184"/>
      <c r="J403" s="137"/>
      <c r="K403" s="139"/>
      <c r="L403" s="197"/>
      <c r="M403" s="137"/>
      <c r="N403" s="139"/>
      <c r="O403" s="137"/>
      <c r="P403" s="199"/>
      <c r="Q403" s="137"/>
      <c r="R403" s="199"/>
      <c r="S403" s="185"/>
      <c r="T403" s="201"/>
      <c r="U403" s="205"/>
      <c r="V403" s="185"/>
      <c r="W403" s="201"/>
      <c r="X403" s="205"/>
      <c r="Y403" s="207"/>
      <c r="Z403" s="208"/>
      <c r="AA403" s="210"/>
      <c r="AB403" s="210"/>
      <c r="AC403" s="210"/>
      <c r="AD403" s="203"/>
      <c r="AE403" s="12"/>
      <c r="AF403" s="156"/>
      <c r="AG403" s="156"/>
      <c r="AH403" s="150"/>
      <c r="AI403" s="151"/>
      <c r="AJ403" s="151"/>
      <c r="AK403" s="151"/>
      <c r="AL403" s="152"/>
      <c r="AM403" s="148"/>
      <c r="AN403" s="148"/>
      <c r="AO403" s="146"/>
      <c r="AQ403" s="145">
        <f>IF(G403="x", 1,0)</f>
        <v>0</v>
      </c>
      <c r="AR403" s="145">
        <f>IF(H403="x", 1,0)</f>
        <v>0</v>
      </c>
      <c r="AU403" s="144" t="str">
        <f>IF(A403="","",12)</f>
        <v/>
      </c>
    </row>
    <row r="404" spans="1:47" ht="18" hidden="1" customHeight="1" thickBot="1" x14ac:dyDescent="0.35">
      <c r="A404" s="194"/>
      <c r="B404" s="141"/>
      <c r="C404" s="142"/>
      <c r="D404" s="142"/>
      <c r="E404" s="142"/>
      <c r="F404" s="143"/>
      <c r="G404" s="169"/>
      <c r="H404" s="161"/>
      <c r="I404" s="161"/>
      <c r="J404" s="138"/>
      <c r="K404" s="140"/>
      <c r="L404" s="198"/>
      <c r="M404" s="138"/>
      <c r="N404" s="140"/>
      <c r="O404" s="138"/>
      <c r="P404" s="200"/>
      <c r="Q404" s="138"/>
      <c r="R404" s="200"/>
      <c r="S404" s="186"/>
      <c r="T404" s="202"/>
      <c r="U404" s="206"/>
      <c r="V404" s="186"/>
      <c r="W404" s="202"/>
      <c r="X404" s="206"/>
      <c r="Y404" s="186"/>
      <c r="Z404" s="209"/>
      <c r="AA404" s="209"/>
      <c r="AB404" s="209"/>
      <c r="AC404" s="209"/>
      <c r="AD404" s="204"/>
      <c r="AE404" s="111"/>
      <c r="AF404" s="157"/>
      <c r="AG404" s="157"/>
      <c r="AH404" s="153"/>
      <c r="AI404" s="154"/>
      <c r="AJ404" s="154"/>
      <c r="AK404" s="154"/>
      <c r="AL404" s="155"/>
      <c r="AM404" s="149"/>
      <c r="AN404" s="149"/>
      <c r="AO404" s="147"/>
      <c r="AQ404" s="145"/>
      <c r="AR404" s="145"/>
      <c r="AU404" s="144"/>
    </row>
    <row r="405" spans="1:47" ht="18" hidden="1" customHeight="1" x14ac:dyDescent="0.3">
      <c r="A405" s="135"/>
      <c r="B405" s="150"/>
      <c r="C405" s="195"/>
      <c r="D405" s="195"/>
      <c r="E405" s="195"/>
      <c r="F405" s="196"/>
      <c r="G405" s="168"/>
      <c r="H405" s="160"/>
      <c r="I405" s="184"/>
      <c r="J405" s="137"/>
      <c r="K405" s="139"/>
      <c r="L405" s="197"/>
      <c r="M405" s="137"/>
      <c r="N405" s="139"/>
      <c r="O405" s="137"/>
      <c r="P405" s="199"/>
      <c r="Q405" s="137"/>
      <c r="R405" s="199"/>
      <c r="S405" s="185"/>
      <c r="T405" s="201"/>
      <c r="U405" s="205"/>
      <c r="V405" s="185"/>
      <c r="W405" s="201"/>
      <c r="X405" s="205"/>
      <c r="Y405" s="207"/>
      <c r="Z405" s="208"/>
      <c r="AA405" s="210"/>
      <c r="AB405" s="210"/>
      <c r="AC405" s="210"/>
      <c r="AD405" s="203"/>
      <c r="AE405" s="12"/>
      <c r="AF405" s="156"/>
      <c r="AG405" s="156"/>
      <c r="AH405" s="150"/>
      <c r="AI405" s="151"/>
      <c r="AJ405" s="151"/>
      <c r="AK405" s="151"/>
      <c r="AL405" s="152"/>
      <c r="AM405" s="148"/>
      <c r="AN405" s="148"/>
      <c r="AO405" s="146"/>
      <c r="AQ405" s="145">
        <f>IF(G405="x", 1,0)</f>
        <v>0</v>
      </c>
      <c r="AR405" s="145">
        <f>IF(H405="x", 1,0)</f>
        <v>0</v>
      </c>
      <c r="AU405" s="144" t="str">
        <f>IF(A405="","",12)</f>
        <v/>
      </c>
    </row>
    <row r="406" spans="1:47" ht="18" hidden="1" customHeight="1" thickBot="1" x14ac:dyDescent="0.35">
      <c r="A406" s="194"/>
      <c r="B406" s="141"/>
      <c r="C406" s="142"/>
      <c r="D406" s="142"/>
      <c r="E406" s="142"/>
      <c r="F406" s="143"/>
      <c r="G406" s="169"/>
      <c r="H406" s="161"/>
      <c r="I406" s="161"/>
      <c r="J406" s="138"/>
      <c r="K406" s="140"/>
      <c r="L406" s="198"/>
      <c r="M406" s="138"/>
      <c r="N406" s="140"/>
      <c r="O406" s="138"/>
      <c r="P406" s="200"/>
      <c r="Q406" s="138"/>
      <c r="R406" s="200"/>
      <c r="S406" s="186"/>
      <c r="T406" s="202"/>
      <c r="U406" s="206"/>
      <c r="V406" s="186"/>
      <c r="W406" s="202"/>
      <c r="X406" s="206"/>
      <c r="Y406" s="186"/>
      <c r="Z406" s="209"/>
      <c r="AA406" s="209"/>
      <c r="AB406" s="209"/>
      <c r="AC406" s="209"/>
      <c r="AD406" s="204"/>
      <c r="AE406" s="111"/>
      <c r="AF406" s="157"/>
      <c r="AG406" s="157"/>
      <c r="AH406" s="153"/>
      <c r="AI406" s="154"/>
      <c r="AJ406" s="154"/>
      <c r="AK406" s="154"/>
      <c r="AL406" s="155"/>
      <c r="AM406" s="149"/>
      <c r="AN406" s="149"/>
      <c r="AO406" s="147"/>
      <c r="AQ406" s="145"/>
      <c r="AR406" s="145"/>
      <c r="AU406" s="144"/>
    </row>
    <row r="407" spans="1:47" ht="18" hidden="1" customHeight="1" x14ac:dyDescent="0.3">
      <c r="A407" s="135"/>
      <c r="B407" s="150"/>
      <c r="C407" s="195"/>
      <c r="D407" s="195"/>
      <c r="E407" s="195"/>
      <c r="F407" s="196"/>
      <c r="G407" s="168"/>
      <c r="H407" s="160"/>
      <c r="I407" s="184"/>
      <c r="J407" s="137"/>
      <c r="K407" s="139"/>
      <c r="L407" s="197"/>
      <c r="M407" s="137"/>
      <c r="N407" s="139"/>
      <c r="O407" s="137"/>
      <c r="P407" s="199"/>
      <c r="Q407" s="137"/>
      <c r="R407" s="199"/>
      <c r="S407" s="185"/>
      <c r="T407" s="201"/>
      <c r="U407" s="205"/>
      <c r="V407" s="185"/>
      <c r="W407" s="201"/>
      <c r="X407" s="205"/>
      <c r="Y407" s="207"/>
      <c r="Z407" s="208"/>
      <c r="AA407" s="210"/>
      <c r="AB407" s="210"/>
      <c r="AC407" s="210"/>
      <c r="AD407" s="203"/>
      <c r="AE407" s="12"/>
      <c r="AF407" s="156"/>
      <c r="AG407" s="156"/>
      <c r="AH407" s="150"/>
      <c r="AI407" s="151"/>
      <c r="AJ407" s="151"/>
      <c r="AK407" s="151"/>
      <c r="AL407" s="152"/>
      <c r="AM407" s="148"/>
      <c r="AN407" s="148"/>
      <c r="AO407" s="146"/>
      <c r="AQ407" s="145">
        <f>IF(G407="x", 1,0)</f>
        <v>0</v>
      </c>
      <c r="AR407" s="145">
        <f>IF(H407="x", 1,0)</f>
        <v>0</v>
      </c>
      <c r="AU407" s="144" t="str">
        <f>IF(A407="","",12)</f>
        <v/>
      </c>
    </row>
    <row r="408" spans="1:47" ht="18" hidden="1" customHeight="1" thickBot="1" x14ac:dyDescent="0.35">
      <c r="A408" s="194"/>
      <c r="B408" s="141"/>
      <c r="C408" s="142"/>
      <c r="D408" s="142"/>
      <c r="E408" s="142"/>
      <c r="F408" s="143"/>
      <c r="G408" s="169"/>
      <c r="H408" s="161"/>
      <c r="I408" s="161"/>
      <c r="J408" s="138"/>
      <c r="K408" s="140"/>
      <c r="L408" s="198"/>
      <c r="M408" s="138"/>
      <c r="N408" s="140"/>
      <c r="O408" s="138"/>
      <c r="P408" s="200"/>
      <c r="Q408" s="138"/>
      <c r="R408" s="200"/>
      <c r="S408" s="186"/>
      <c r="T408" s="202"/>
      <c r="U408" s="206"/>
      <c r="V408" s="186"/>
      <c r="W408" s="202"/>
      <c r="X408" s="206"/>
      <c r="Y408" s="186"/>
      <c r="Z408" s="209"/>
      <c r="AA408" s="209"/>
      <c r="AB408" s="209"/>
      <c r="AC408" s="209"/>
      <c r="AD408" s="204"/>
      <c r="AE408" s="111"/>
      <c r="AF408" s="157"/>
      <c r="AG408" s="157"/>
      <c r="AH408" s="153"/>
      <c r="AI408" s="154"/>
      <c r="AJ408" s="154"/>
      <c r="AK408" s="154"/>
      <c r="AL408" s="155"/>
      <c r="AM408" s="149"/>
      <c r="AN408" s="149"/>
      <c r="AO408" s="147"/>
      <c r="AQ408" s="145"/>
      <c r="AR408" s="145"/>
      <c r="AU408" s="144"/>
    </row>
    <row r="409" spans="1:47" ht="18" hidden="1" customHeight="1" x14ac:dyDescent="0.3">
      <c r="A409" s="135"/>
      <c r="B409" s="150"/>
      <c r="C409" s="195"/>
      <c r="D409" s="195"/>
      <c r="E409" s="195"/>
      <c r="F409" s="196"/>
      <c r="G409" s="168"/>
      <c r="H409" s="160"/>
      <c r="I409" s="184"/>
      <c r="J409" s="137"/>
      <c r="K409" s="139"/>
      <c r="L409" s="197"/>
      <c r="M409" s="137"/>
      <c r="N409" s="139"/>
      <c r="O409" s="137"/>
      <c r="P409" s="199"/>
      <c r="Q409" s="137"/>
      <c r="R409" s="199"/>
      <c r="S409" s="185"/>
      <c r="T409" s="201"/>
      <c r="U409" s="205"/>
      <c r="V409" s="185"/>
      <c r="W409" s="201"/>
      <c r="X409" s="205"/>
      <c r="Y409" s="207"/>
      <c r="Z409" s="208"/>
      <c r="AA409" s="210"/>
      <c r="AB409" s="210"/>
      <c r="AC409" s="210"/>
      <c r="AD409" s="203"/>
      <c r="AE409" s="12"/>
      <c r="AF409" s="156"/>
      <c r="AG409" s="156"/>
      <c r="AH409" s="150"/>
      <c r="AI409" s="151"/>
      <c r="AJ409" s="151"/>
      <c r="AK409" s="151"/>
      <c r="AL409" s="152"/>
      <c r="AM409" s="148"/>
      <c r="AN409" s="148"/>
      <c r="AO409" s="146"/>
      <c r="AQ409" s="145">
        <f>IF(G409="x", 1,0)</f>
        <v>0</v>
      </c>
      <c r="AR409" s="145">
        <f>IF(H409="x", 1,0)</f>
        <v>0</v>
      </c>
      <c r="AU409" s="144" t="str">
        <f>IF(A409="","",12)</f>
        <v/>
      </c>
    </row>
    <row r="410" spans="1:47" ht="18" hidden="1" customHeight="1" thickBot="1" x14ac:dyDescent="0.35">
      <c r="A410" s="194"/>
      <c r="B410" s="141"/>
      <c r="C410" s="142"/>
      <c r="D410" s="142"/>
      <c r="E410" s="142"/>
      <c r="F410" s="143"/>
      <c r="G410" s="169"/>
      <c r="H410" s="161"/>
      <c r="I410" s="161"/>
      <c r="J410" s="138"/>
      <c r="K410" s="140"/>
      <c r="L410" s="198"/>
      <c r="M410" s="138"/>
      <c r="N410" s="140"/>
      <c r="O410" s="138"/>
      <c r="P410" s="200"/>
      <c r="Q410" s="138"/>
      <c r="R410" s="200"/>
      <c r="S410" s="186"/>
      <c r="T410" s="202"/>
      <c r="U410" s="206"/>
      <c r="V410" s="186"/>
      <c r="W410" s="202"/>
      <c r="X410" s="206"/>
      <c r="Y410" s="186"/>
      <c r="Z410" s="209"/>
      <c r="AA410" s="209"/>
      <c r="AB410" s="209"/>
      <c r="AC410" s="209"/>
      <c r="AD410" s="204"/>
      <c r="AE410" s="111"/>
      <c r="AF410" s="157"/>
      <c r="AG410" s="157"/>
      <c r="AH410" s="153"/>
      <c r="AI410" s="154"/>
      <c r="AJ410" s="154"/>
      <c r="AK410" s="154"/>
      <c r="AL410" s="155"/>
      <c r="AM410" s="149"/>
      <c r="AN410" s="149"/>
      <c r="AO410" s="147"/>
      <c r="AQ410" s="145"/>
      <c r="AR410" s="145"/>
      <c r="AU410" s="144"/>
    </row>
    <row r="411" spans="1:47" ht="18" hidden="1" customHeight="1" x14ac:dyDescent="0.3">
      <c r="A411" s="135"/>
      <c r="B411" s="150"/>
      <c r="C411" s="195"/>
      <c r="D411" s="195"/>
      <c r="E411" s="195"/>
      <c r="F411" s="196"/>
      <c r="G411" s="168"/>
      <c r="H411" s="160"/>
      <c r="I411" s="184"/>
      <c r="J411" s="137"/>
      <c r="K411" s="139"/>
      <c r="L411" s="197"/>
      <c r="M411" s="137"/>
      <c r="N411" s="139"/>
      <c r="O411" s="137"/>
      <c r="P411" s="199"/>
      <c r="Q411" s="137"/>
      <c r="R411" s="199"/>
      <c r="S411" s="185"/>
      <c r="T411" s="201"/>
      <c r="U411" s="205"/>
      <c r="V411" s="185"/>
      <c r="W411" s="201"/>
      <c r="X411" s="205"/>
      <c r="Y411" s="207"/>
      <c r="Z411" s="208"/>
      <c r="AA411" s="210"/>
      <c r="AB411" s="210"/>
      <c r="AC411" s="210"/>
      <c r="AD411" s="203"/>
      <c r="AE411" s="12"/>
      <c r="AF411" s="156"/>
      <c r="AG411" s="156"/>
      <c r="AH411" s="150"/>
      <c r="AI411" s="151"/>
      <c r="AJ411" s="151"/>
      <c r="AK411" s="151"/>
      <c r="AL411" s="152"/>
      <c r="AM411" s="148"/>
      <c r="AN411" s="148"/>
      <c r="AO411" s="146"/>
      <c r="AQ411" s="145">
        <f>IF(G411="x", 1,0)</f>
        <v>0</v>
      </c>
      <c r="AR411" s="145">
        <f>IF(H411="x", 1,0)</f>
        <v>0</v>
      </c>
      <c r="AU411" s="144" t="str">
        <f>IF(A411="","",12)</f>
        <v/>
      </c>
    </row>
    <row r="412" spans="1:47" ht="18" hidden="1" customHeight="1" thickBot="1" x14ac:dyDescent="0.35">
      <c r="A412" s="194"/>
      <c r="B412" s="141"/>
      <c r="C412" s="142"/>
      <c r="D412" s="142"/>
      <c r="E412" s="142"/>
      <c r="F412" s="143"/>
      <c r="G412" s="169"/>
      <c r="H412" s="161"/>
      <c r="I412" s="161"/>
      <c r="J412" s="138"/>
      <c r="K412" s="140"/>
      <c r="L412" s="198"/>
      <c r="M412" s="138"/>
      <c r="N412" s="140"/>
      <c r="O412" s="138"/>
      <c r="P412" s="200"/>
      <c r="Q412" s="138"/>
      <c r="R412" s="200"/>
      <c r="S412" s="186"/>
      <c r="T412" s="202"/>
      <c r="U412" s="206"/>
      <c r="V412" s="186"/>
      <c r="W412" s="202"/>
      <c r="X412" s="206"/>
      <c r="Y412" s="186"/>
      <c r="Z412" s="209"/>
      <c r="AA412" s="209"/>
      <c r="AB412" s="209"/>
      <c r="AC412" s="209"/>
      <c r="AD412" s="204"/>
      <c r="AE412" s="111"/>
      <c r="AF412" s="157"/>
      <c r="AG412" s="157"/>
      <c r="AH412" s="153"/>
      <c r="AI412" s="154"/>
      <c r="AJ412" s="154"/>
      <c r="AK412" s="154"/>
      <c r="AL412" s="155"/>
      <c r="AM412" s="149"/>
      <c r="AN412" s="149"/>
      <c r="AO412" s="147"/>
      <c r="AQ412" s="145"/>
      <c r="AR412" s="145"/>
      <c r="AU412" s="144"/>
    </row>
    <row r="413" spans="1:47" ht="18" hidden="1" customHeight="1" x14ac:dyDescent="0.3">
      <c r="A413" s="135"/>
      <c r="B413" s="150"/>
      <c r="C413" s="195"/>
      <c r="D413" s="195"/>
      <c r="E413" s="195"/>
      <c r="F413" s="196"/>
      <c r="G413" s="168"/>
      <c r="H413" s="160"/>
      <c r="I413" s="184"/>
      <c r="J413" s="137"/>
      <c r="K413" s="139"/>
      <c r="L413" s="197"/>
      <c r="M413" s="137"/>
      <c r="N413" s="139"/>
      <c r="O413" s="137"/>
      <c r="P413" s="199"/>
      <c r="Q413" s="137"/>
      <c r="R413" s="199"/>
      <c r="S413" s="185"/>
      <c r="T413" s="201"/>
      <c r="U413" s="205"/>
      <c r="V413" s="185"/>
      <c r="W413" s="201"/>
      <c r="X413" s="205"/>
      <c r="Y413" s="207"/>
      <c r="Z413" s="208"/>
      <c r="AA413" s="210"/>
      <c r="AB413" s="210"/>
      <c r="AC413" s="210"/>
      <c r="AD413" s="203"/>
      <c r="AE413" s="12"/>
      <c r="AF413" s="156"/>
      <c r="AG413" s="156"/>
      <c r="AH413" s="150"/>
      <c r="AI413" s="151"/>
      <c r="AJ413" s="151"/>
      <c r="AK413" s="151"/>
      <c r="AL413" s="152"/>
      <c r="AM413" s="148"/>
      <c r="AN413" s="148"/>
      <c r="AO413" s="146"/>
      <c r="AQ413" s="145">
        <f>IF(G413="x", 1,0)</f>
        <v>0</v>
      </c>
      <c r="AR413" s="145">
        <f>IF(H413="x", 1,0)</f>
        <v>0</v>
      </c>
      <c r="AU413" s="144" t="str">
        <f>IF(A413="","",12)</f>
        <v/>
      </c>
    </row>
    <row r="414" spans="1:47" ht="18" hidden="1" customHeight="1" thickBot="1" x14ac:dyDescent="0.35">
      <c r="A414" s="194"/>
      <c r="B414" s="141"/>
      <c r="C414" s="142"/>
      <c r="D414" s="142"/>
      <c r="E414" s="142"/>
      <c r="F414" s="143"/>
      <c r="G414" s="169"/>
      <c r="H414" s="161"/>
      <c r="I414" s="161"/>
      <c r="J414" s="138"/>
      <c r="K414" s="140"/>
      <c r="L414" s="198"/>
      <c r="M414" s="138"/>
      <c r="N414" s="140"/>
      <c r="O414" s="138"/>
      <c r="P414" s="200"/>
      <c r="Q414" s="138"/>
      <c r="R414" s="200"/>
      <c r="S414" s="186"/>
      <c r="T414" s="202"/>
      <c r="U414" s="206"/>
      <c r="V414" s="186"/>
      <c r="W414" s="202"/>
      <c r="X414" s="206"/>
      <c r="Y414" s="186"/>
      <c r="Z414" s="209"/>
      <c r="AA414" s="209"/>
      <c r="AB414" s="209"/>
      <c r="AC414" s="209"/>
      <c r="AD414" s="204"/>
      <c r="AE414" s="111"/>
      <c r="AF414" s="157"/>
      <c r="AG414" s="157"/>
      <c r="AH414" s="153"/>
      <c r="AI414" s="154"/>
      <c r="AJ414" s="154"/>
      <c r="AK414" s="154"/>
      <c r="AL414" s="155"/>
      <c r="AM414" s="149"/>
      <c r="AN414" s="149"/>
      <c r="AO414" s="147"/>
      <c r="AQ414" s="145"/>
      <c r="AR414" s="145"/>
      <c r="AU414" s="144"/>
    </row>
    <row r="415" spans="1:47" ht="18" hidden="1" customHeight="1" x14ac:dyDescent="0.3">
      <c r="A415" s="135"/>
      <c r="B415" s="150"/>
      <c r="C415" s="195"/>
      <c r="D415" s="195"/>
      <c r="E415" s="195"/>
      <c r="F415" s="196"/>
      <c r="G415" s="168"/>
      <c r="H415" s="160"/>
      <c r="I415" s="184"/>
      <c r="J415" s="137"/>
      <c r="K415" s="139"/>
      <c r="L415" s="197"/>
      <c r="M415" s="137"/>
      <c r="N415" s="139"/>
      <c r="O415" s="137"/>
      <c r="P415" s="199"/>
      <c r="Q415" s="137"/>
      <c r="R415" s="199"/>
      <c r="S415" s="185"/>
      <c r="T415" s="201"/>
      <c r="U415" s="205"/>
      <c r="V415" s="185"/>
      <c r="W415" s="201"/>
      <c r="X415" s="205"/>
      <c r="Y415" s="207"/>
      <c r="Z415" s="208"/>
      <c r="AA415" s="210"/>
      <c r="AB415" s="210"/>
      <c r="AC415" s="210"/>
      <c r="AD415" s="203"/>
      <c r="AE415" s="12"/>
      <c r="AF415" s="156"/>
      <c r="AG415" s="156"/>
      <c r="AH415" s="150"/>
      <c r="AI415" s="151"/>
      <c r="AJ415" s="151"/>
      <c r="AK415" s="151"/>
      <c r="AL415" s="152"/>
      <c r="AM415" s="148"/>
      <c r="AN415" s="148"/>
      <c r="AO415" s="146"/>
      <c r="AQ415" s="145">
        <f>IF(G415="x", 1,0)</f>
        <v>0</v>
      </c>
      <c r="AR415" s="145">
        <f>IF(H415="x", 1,0)</f>
        <v>0</v>
      </c>
      <c r="AU415" s="144" t="str">
        <f>IF(A415="","",12)</f>
        <v/>
      </c>
    </row>
    <row r="416" spans="1:47" ht="18" hidden="1" customHeight="1" thickBot="1" x14ac:dyDescent="0.35">
      <c r="A416" s="194"/>
      <c r="B416" s="141"/>
      <c r="C416" s="142"/>
      <c r="D416" s="142"/>
      <c r="E416" s="142"/>
      <c r="F416" s="143"/>
      <c r="G416" s="169"/>
      <c r="H416" s="161"/>
      <c r="I416" s="161"/>
      <c r="J416" s="138"/>
      <c r="K416" s="140"/>
      <c r="L416" s="198"/>
      <c r="M416" s="138"/>
      <c r="N416" s="140"/>
      <c r="O416" s="138"/>
      <c r="P416" s="200"/>
      <c r="Q416" s="138"/>
      <c r="R416" s="200"/>
      <c r="S416" s="186"/>
      <c r="T416" s="202"/>
      <c r="U416" s="206"/>
      <c r="V416" s="186"/>
      <c r="W416" s="202"/>
      <c r="X416" s="206"/>
      <c r="Y416" s="186"/>
      <c r="Z416" s="209"/>
      <c r="AA416" s="209"/>
      <c r="AB416" s="209"/>
      <c r="AC416" s="209"/>
      <c r="AD416" s="204"/>
      <c r="AE416" s="111"/>
      <c r="AF416" s="157"/>
      <c r="AG416" s="157"/>
      <c r="AH416" s="153"/>
      <c r="AI416" s="154"/>
      <c r="AJ416" s="154"/>
      <c r="AK416" s="154"/>
      <c r="AL416" s="155"/>
      <c r="AM416" s="149"/>
      <c r="AN416" s="149"/>
      <c r="AO416" s="147"/>
      <c r="AQ416" s="145"/>
      <c r="AR416" s="145"/>
      <c r="AU416" s="144"/>
    </row>
    <row r="417" spans="1:47" ht="18" hidden="1" customHeight="1" x14ac:dyDescent="0.3">
      <c r="A417" s="135"/>
      <c r="B417" s="150"/>
      <c r="C417" s="195"/>
      <c r="D417" s="195"/>
      <c r="E417" s="195"/>
      <c r="F417" s="196"/>
      <c r="G417" s="168"/>
      <c r="H417" s="160"/>
      <c r="I417" s="184"/>
      <c r="J417" s="137"/>
      <c r="K417" s="139"/>
      <c r="L417" s="197"/>
      <c r="M417" s="137"/>
      <c r="N417" s="139"/>
      <c r="O417" s="137"/>
      <c r="P417" s="199"/>
      <c r="Q417" s="137"/>
      <c r="R417" s="199"/>
      <c r="S417" s="185"/>
      <c r="T417" s="201"/>
      <c r="U417" s="205"/>
      <c r="V417" s="185"/>
      <c r="W417" s="201"/>
      <c r="X417" s="205"/>
      <c r="Y417" s="207"/>
      <c r="Z417" s="208"/>
      <c r="AA417" s="210"/>
      <c r="AB417" s="210"/>
      <c r="AC417" s="210"/>
      <c r="AD417" s="203"/>
      <c r="AE417" s="12"/>
      <c r="AF417" s="156"/>
      <c r="AG417" s="156"/>
      <c r="AH417" s="150"/>
      <c r="AI417" s="151"/>
      <c r="AJ417" s="151"/>
      <c r="AK417" s="151"/>
      <c r="AL417" s="152"/>
      <c r="AM417" s="148"/>
      <c r="AN417" s="148"/>
      <c r="AO417" s="146"/>
      <c r="AQ417" s="145">
        <f>IF(G417="x", 1,0)</f>
        <v>0</v>
      </c>
      <c r="AR417" s="145">
        <f>IF(H417="x", 1,0)</f>
        <v>0</v>
      </c>
      <c r="AU417" s="144" t="str">
        <f>IF(A417="","",12)</f>
        <v/>
      </c>
    </row>
    <row r="418" spans="1:47" ht="18" hidden="1" customHeight="1" thickBot="1" x14ac:dyDescent="0.35">
      <c r="A418" s="194"/>
      <c r="B418" s="141"/>
      <c r="C418" s="142"/>
      <c r="D418" s="142"/>
      <c r="E418" s="142"/>
      <c r="F418" s="143"/>
      <c r="G418" s="169"/>
      <c r="H418" s="161"/>
      <c r="I418" s="161"/>
      <c r="J418" s="138"/>
      <c r="K418" s="140"/>
      <c r="L418" s="198"/>
      <c r="M418" s="138"/>
      <c r="N418" s="140"/>
      <c r="O418" s="138"/>
      <c r="P418" s="200"/>
      <c r="Q418" s="138"/>
      <c r="R418" s="200"/>
      <c r="S418" s="186"/>
      <c r="T418" s="202"/>
      <c r="U418" s="206"/>
      <c r="V418" s="186"/>
      <c r="W418" s="202"/>
      <c r="X418" s="206"/>
      <c r="Y418" s="186"/>
      <c r="Z418" s="209"/>
      <c r="AA418" s="209"/>
      <c r="AB418" s="209"/>
      <c r="AC418" s="209"/>
      <c r="AD418" s="204"/>
      <c r="AE418" s="111"/>
      <c r="AF418" s="157"/>
      <c r="AG418" s="157"/>
      <c r="AH418" s="153"/>
      <c r="AI418" s="154"/>
      <c r="AJ418" s="154"/>
      <c r="AK418" s="154"/>
      <c r="AL418" s="155"/>
      <c r="AM418" s="149"/>
      <c r="AN418" s="149"/>
      <c r="AO418" s="147"/>
      <c r="AQ418" s="145"/>
      <c r="AR418" s="145"/>
      <c r="AU418" s="144"/>
    </row>
    <row r="419" spans="1:47" ht="18" hidden="1" customHeight="1" x14ac:dyDescent="0.3">
      <c r="A419" s="135"/>
      <c r="B419" s="150"/>
      <c r="C419" s="195"/>
      <c r="D419" s="195"/>
      <c r="E419" s="195"/>
      <c r="F419" s="196"/>
      <c r="G419" s="168"/>
      <c r="H419" s="160"/>
      <c r="I419" s="184"/>
      <c r="J419" s="137"/>
      <c r="K419" s="139"/>
      <c r="L419" s="197"/>
      <c r="M419" s="137"/>
      <c r="N419" s="139"/>
      <c r="O419" s="137"/>
      <c r="P419" s="199"/>
      <c r="Q419" s="137"/>
      <c r="R419" s="199"/>
      <c r="S419" s="185"/>
      <c r="T419" s="201"/>
      <c r="U419" s="205"/>
      <c r="V419" s="185"/>
      <c r="W419" s="201"/>
      <c r="X419" s="205"/>
      <c r="Y419" s="207"/>
      <c r="Z419" s="208"/>
      <c r="AA419" s="210"/>
      <c r="AB419" s="210"/>
      <c r="AC419" s="210"/>
      <c r="AD419" s="203"/>
      <c r="AE419" s="12"/>
      <c r="AF419" s="156"/>
      <c r="AG419" s="156"/>
      <c r="AH419" s="150"/>
      <c r="AI419" s="151"/>
      <c r="AJ419" s="151"/>
      <c r="AK419" s="151"/>
      <c r="AL419" s="152"/>
      <c r="AM419" s="148"/>
      <c r="AN419" s="148"/>
      <c r="AO419" s="146"/>
      <c r="AQ419" s="145">
        <f>IF(G419="x", 1,0)</f>
        <v>0</v>
      </c>
      <c r="AR419" s="145">
        <f>IF(H419="x", 1,0)</f>
        <v>0</v>
      </c>
      <c r="AU419" s="144" t="str">
        <f>IF(A419="","",12)</f>
        <v/>
      </c>
    </row>
    <row r="420" spans="1:47" ht="18" hidden="1" customHeight="1" thickBot="1" x14ac:dyDescent="0.35">
      <c r="A420" s="194"/>
      <c r="B420" s="141"/>
      <c r="C420" s="142"/>
      <c r="D420" s="142"/>
      <c r="E420" s="142"/>
      <c r="F420" s="143"/>
      <c r="G420" s="169"/>
      <c r="H420" s="161"/>
      <c r="I420" s="161"/>
      <c r="J420" s="138"/>
      <c r="K420" s="140"/>
      <c r="L420" s="198"/>
      <c r="M420" s="138"/>
      <c r="N420" s="140"/>
      <c r="O420" s="138"/>
      <c r="P420" s="200"/>
      <c r="Q420" s="138"/>
      <c r="R420" s="200"/>
      <c r="S420" s="186"/>
      <c r="T420" s="202"/>
      <c r="U420" s="206"/>
      <c r="V420" s="186"/>
      <c r="W420" s="202"/>
      <c r="X420" s="206"/>
      <c r="Y420" s="186"/>
      <c r="Z420" s="209"/>
      <c r="AA420" s="209"/>
      <c r="AB420" s="209"/>
      <c r="AC420" s="209"/>
      <c r="AD420" s="204"/>
      <c r="AE420" s="111"/>
      <c r="AF420" s="157"/>
      <c r="AG420" s="157"/>
      <c r="AH420" s="153"/>
      <c r="AI420" s="154"/>
      <c r="AJ420" s="154"/>
      <c r="AK420" s="154"/>
      <c r="AL420" s="155"/>
      <c r="AM420" s="149"/>
      <c r="AN420" s="149"/>
      <c r="AO420" s="147"/>
      <c r="AQ420" s="145"/>
      <c r="AR420" s="145"/>
      <c r="AU420" s="144"/>
    </row>
    <row r="421" spans="1:47" ht="18" hidden="1" customHeight="1" x14ac:dyDescent="0.3">
      <c r="A421" s="135"/>
      <c r="B421" s="150"/>
      <c r="C421" s="195"/>
      <c r="D421" s="195"/>
      <c r="E421" s="195"/>
      <c r="F421" s="196"/>
      <c r="G421" s="168"/>
      <c r="H421" s="160"/>
      <c r="I421" s="184"/>
      <c r="J421" s="137"/>
      <c r="K421" s="139"/>
      <c r="L421" s="197"/>
      <c r="M421" s="137"/>
      <c r="N421" s="139"/>
      <c r="O421" s="137"/>
      <c r="P421" s="199"/>
      <c r="Q421" s="137"/>
      <c r="R421" s="199"/>
      <c r="S421" s="185"/>
      <c r="T421" s="201"/>
      <c r="U421" s="205"/>
      <c r="V421" s="185"/>
      <c r="W421" s="201"/>
      <c r="X421" s="205"/>
      <c r="Y421" s="207"/>
      <c r="Z421" s="208"/>
      <c r="AA421" s="210"/>
      <c r="AB421" s="210"/>
      <c r="AC421" s="210"/>
      <c r="AD421" s="203"/>
      <c r="AE421" s="12"/>
      <c r="AF421" s="156"/>
      <c r="AG421" s="156"/>
      <c r="AH421" s="150"/>
      <c r="AI421" s="151"/>
      <c r="AJ421" s="151"/>
      <c r="AK421" s="151"/>
      <c r="AL421" s="152"/>
      <c r="AM421" s="148"/>
      <c r="AN421" s="148"/>
      <c r="AO421" s="146"/>
      <c r="AQ421" s="145">
        <f>IF(G421="x", 1,0)</f>
        <v>0</v>
      </c>
      <c r="AR421" s="145">
        <f>IF(H421="x", 1,0)</f>
        <v>0</v>
      </c>
      <c r="AU421" s="144" t="str">
        <f>IF(A421="","",12)</f>
        <v/>
      </c>
    </row>
    <row r="422" spans="1:47" ht="18" hidden="1" customHeight="1" thickBot="1" x14ac:dyDescent="0.35">
      <c r="A422" s="194"/>
      <c r="B422" s="141"/>
      <c r="C422" s="142"/>
      <c r="D422" s="142"/>
      <c r="E422" s="142"/>
      <c r="F422" s="143"/>
      <c r="G422" s="169"/>
      <c r="H422" s="161"/>
      <c r="I422" s="161"/>
      <c r="J422" s="138"/>
      <c r="K422" s="140"/>
      <c r="L422" s="198"/>
      <c r="M422" s="138"/>
      <c r="N422" s="140"/>
      <c r="O422" s="138"/>
      <c r="P422" s="200"/>
      <c r="Q422" s="138"/>
      <c r="R422" s="200"/>
      <c r="S422" s="186"/>
      <c r="T422" s="202"/>
      <c r="U422" s="206"/>
      <c r="V422" s="186"/>
      <c r="W422" s="202"/>
      <c r="X422" s="206"/>
      <c r="Y422" s="186"/>
      <c r="Z422" s="209"/>
      <c r="AA422" s="209"/>
      <c r="AB422" s="209"/>
      <c r="AC422" s="209"/>
      <c r="AD422" s="204"/>
      <c r="AE422" s="111"/>
      <c r="AF422" s="157"/>
      <c r="AG422" s="157"/>
      <c r="AH422" s="153"/>
      <c r="AI422" s="154"/>
      <c r="AJ422" s="154"/>
      <c r="AK422" s="154"/>
      <c r="AL422" s="155"/>
      <c r="AM422" s="149"/>
      <c r="AN422" s="149"/>
      <c r="AO422" s="147"/>
      <c r="AQ422" s="145"/>
      <c r="AR422" s="145"/>
      <c r="AU422" s="144"/>
    </row>
    <row r="423" spans="1:47" ht="18" hidden="1" customHeight="1" x14ac:dyDescent="0.3">
      <c r="A423" s="135"/>
      <c r="B423" s="150"/>
      <c r="C423" s="195"/>
      <c r="D423" s="195"/>
      <c r="E423" s="195"/>
      <c r="F423" s="196"/>
      <c r="G423" s="168"/>
      <c r="H423" s="160"/>
      <c r="I423" s="184"/>
      <c r="J423" s="137"/>
      <c r="K423" s="139"/>
      <c r="L423" s="197"/>
      <c r="M423" s="137"/>
      <c r="N423" s="139"/>
      <c r="O423" s="137"/>
      <c r="P423" s="199"/>
      <c r="Q423" s="137"/>
      <c r="R423" s="199"/>
      <c r="S423" s="185"/>
      <c r="T423" s="201"/>
      <c r="U423" s="205"/>
      <c r="V423" s="185"/>
      <c r="W423" s="201"/>
      <c r="X423" s="205"/>
      <c r="Y423" s="207"/>
      <c r="Z423" s="208"/>
      <c r="AA423" s="210"/>
      <c r="AB423" s="210"/>
      <c r="AC423" s="210"/>
      <c r="AD423" s="203"/>
      <c r="AE423" s="12"/>
      <c r="AF423" s="156"/>
      <c r="AG423" s="156"/>
      <c r="AH423" s="150"/>
      <c r="AI423" s="151"/>
      <c r="AJ423" s="151"/>
      <c r="AK423" s="151"/>
      <c r="AL423" s="152"/>
      <c r="AM423" s="148"/>
      <c r="AN423" s="148"/>
      <c r="AO423" s="146"/>
      <c r="AQ423" s="145">
        <f>IF(G423="x", 1,0)</f>
        <v>0</v>
      </c>
      <c r="AR423" s="145">
        <f>IF(H423="x", 1,0)</f>
        <v>0</v>
      </c>
      <c r="AU423" s="144" t="str">
        <f>IF(A423="","",12)</f>
        <v/>
      </c>
    </row>
    <row r="424" spans="1:47" ht="18" hidden="1" customHeight="1" thickBot="1" x14ac:dyDescent="0.35">
      <c r="A424" s="194"/>
      <c r="B424" s="141"/>
      <c r="C424" s="142"/>
      <c r="D424" s="142"/>
      <c r="E424" s="142"/>
      <c r="F424" s="143"/>
      <c r="G424" s="169"/>
      <c r="H424" s="161"/>
      <c r="I424" s="161"/>
      <c r="J424" s="138"/>
      <c r="K424" s="140"/>
      <c r="L424" s="198"/>
      <c r="M424" s="138"/>
      <c r="N424" s="140"/>
      <c r="O424" s="138"/>
      <c r="P424" s="200"/>
      <c r="Q424" s="138"/>
      <c r="R424" s="200"/>
      <c r="S424" s="186"/>
      <c r="T424" s="202"/>
      <c r="U424" s="206"/>
      <c r="V424" s="186"/>
      <c r="W424" s="202"/>
      <c r="X424" s="206"/>
      <c r="Y424" s="186"/>
      <c r="Z424" s="209"/>
      <c r="AA424" s="209"/>
      <c r="AB424" s="209"/>
      <c r="AC424" s="209"/>
      <c r="AD424" s="204"/>
      <c r="AE424" s="111"/>
      <c r="AF424" s="157"/>
      <c r="AG424" s="157"/>
      <c r="AH424" s="153"/>
      <c r="AI424" s="154"/>
      <c r="AJ424" s="154"/>
      <c r="AK424" s="154"/>
      <c r="AL424" s="155"/>
      <c r="AM424" s="149"/>
      <c r="AN424" s="149"/>
      <c r="AO424" s="147"/>
      <c r="AQ424" s="145"/>
      <c r="AR424" s="145"/>
      <c r="AU424" s="144"/>
    </row>
    <row r="425" spans="1:47" ht="18" hidden="1" customHeight="1" x14ac:dyDescent="0.3">
      <c r="A425" s="135"/>
      <c r="B425" s="150"/>
      <c r="C425" s="195"/>
      <c r="D425" s="195"/>
      <c r="E425" s="195"/>
      <c r="F425" s="196"/>
      <c r="G425" s="168"/>
      <c r="H425" s="160"/>
      <c r="I425" s="184"/>
      <c r="J425" s="137"/>
      <c r="K425" s="139"/>
      <c r="L425" s="197"/>
      <c r="M425" s="137"/>
      <c r="N425" s="139"/>
      <c r="O425" s="137"/>
      <c r="P425" s="199"/>
      <c r="Q425" s="137"/>
      <c r="R425" s="199"/>
      <c r="S425" s="185"/>
      <c r="T425" s="201"/>
      <c r="U425" s="205"/>
      <c r="V425" s="185"/>
      <c r="W425" s="201"/>
      <c r="X425" s="205"/>
      <c r="Y425" s="207"/>
      <c r="Z425" s="208"/>
      <c r="AA425" s="210"/>
      <c r="AB425" s="210"/>
      <c r="AC425" s="210"/>
      <c r="AD425" s="203"/>
      <c r="AE425" s="12"/>
      <c r="AF425" s="156"/>
      <c r="AG425" s="156"/>
      <c r="AH425" s="150"/>
      <c r="AI425" s="151"/>
      <c r="AJ425" s="151"/>
      <c r="AK425" s="151"/>
      <c r="AL425" s="152"/>
      <c r="AM425" s="148"/>
      <c r="AN425" s="148"/>
      <c r="AO425" s="146"/>
      <c r="AQ425" s="145">
        <f>IF(G425="x", 1,0)</f>
        <v>0</v>
      </c>
      <c r="AR425" s="145">
        <f>IF(H425="x", 1,0)</f>
        <v>0</v>
      </c>
      <c r="AU425" s="144" t="str">
        <f>IF(A425="","",12)</f>
        <v/>
      </c>
    </row>
    <row r="426" spans="1:47" ht="18" hidden="1" customHeight="1" thickBot="1" x14ac:dyDescent="0.35">
      <c r="A426" s="194"/>
      <c r="B426" s="141"/>
      <c r="C426" s="142"/>
      <c r="D426" s="142"/>
      <c r="E426" s="142"/>
      <c r="F426" s="143"/>
      <c r="G426" s="169"/>
      <c r="H426" s="161"/>
      <c r="I426" s="161"/>
      <c r="J426" s="138"/>
      <c r="K426" s="140"/>
      <c r="L426" s="198"/>
      <c r="M426" s="138"/>
      <c r="N426" s="140"/>
      <c r="O426" s="138"/>
      <c r="P426" s="200"/>
      <c r="Q426" s="138"/>
      <c r="R426" s="200"/>
      <c r="S426" s="186"/>
      <c r="T426" s="202"/>
      <c r="U426" s="206"/>
      <c r="V426" s="186"/>
      <c r="W426" s="202"/>
      <c r="X426" s="206"/>
      <c r="Y426" s="186"/>
      <c r="Z426" s="209"/>
      <c r="AA426" s="209"/>
      <c r="AB426" s="209"/>
      <c r="AC426" s="209"/>
      <c r="AD426" s="204"/>
      <c r="AE426" s="111"/>
      <c r="AF426" s="157"/>
      <c r="AG426" s="157"/>
      <c r="AH426" s="153"/>
      <c r="AI426" s="154"/>
      <c r="AJ426" s="154"/>
      <c r="AK426" s="154"/>
      <c r="AL426" s="155"/>
      <c r="AM426" s="149"/>
      <c r="AN426" s="149"/>
      <c r="AO426" s="147"/>
      <c r="AQ426" s="145"/>
      <c r="AR426" s="145"/>
      <c r="AU426" s="144"/>
    </row>
    <row r="427" spans="1:47" ht="18" customHeight="1" thickBot="1" x14ac:dyDescent="0.3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35">
      <c r="A428" s="42"/>
      <c r="B428" s="43"/>
      <c r="C428" s="43"/>
      <c r="D428" s="43"/>
      <c r="E428" s="43"/>
      <c r="F428" s="43"/>
      <c r="G428" s="43"/>
      <c r="H428" s="43"/>
      <c r="I428" s="44"/>
      <c r="J428" s="191" t="s">
        <v>175</v>
      </c>
      <c r="K428" s="192"/>
      <c r="L428" s="66" t="s">
        <v>176</v>
      </c>
      <c r="M428" s="193" t="s">
        <v>174</v>
      </c>
      <c r="N428" s="193"/>
      <c r="O428" s="193" t="s">
        <v>173</v>
      </c>
      <c r="P428" s="193"/>
      <c r="Q428" s="309" t="s">
        <v>164</v>
      </c>
      <c r="R428" s="311"/>
      <c r="S428" s="193" t="s">
        <v>157</v>
      </c>
      <c r="T428" s="193"/>
      <c r="U428" s="193"/>
      <c r="V428" s="193" t="s">
        <v>158</v>
      </c>
      <c r="W428" s="193"/>
      <c r="X428" s="19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35">
      <c r="A429" s="178" t="s">
        <v>165</v>
      </c>
      <c r="B429" s="179"/>
      <c r="C429" s="179"/>
      <c r="D429" s="179"/>
      <c r="E429" s="179"/>
      <c r="F429" s="179"/>
      <c r="G429" s="179"/>
      <c r="H429" s="179"/>
      <c r="I429" s="180"/>
      <c r="J429" s="181">
        <f>SUM(K23:K426)</f>
        <v>39</v>
      </c>
      <c r="K429" s="182"/>
      <c r="L429" s="45">
        <f>SUM(L23:L426)</f>
        <v>84</v>
      </c>
      <c r="M429" s="181">
        <f>SUM(N23:N426)</f>
        <v>185</v>
      </c>
      <c r="N429" s="182"/>
      <c r="O429" s="181">
        <f>SUM(P23:P426)</f>
        <v>15</v>
      </c>
      <c r="P429" s="182"/>
      <c r="Q429" s="181">
        <f>SUM(R23:R426)</f>
        <v>0</v>
      </c>
      <c r="R429" s="182"/>
      <c r="S429" s="181">
        <f>SUM(U23:U426)</f>
        <v>24</v>
      </c>
      <c r="T429" s="183"/>
      <c r="U429" s="182"/>
      <c r="V429" s="181">
        <f>SUM(X23:X426)</f>
        <v>0</v>
      </c>
      <c r="W429" s="183"/>
      <c r="X429" s="182"/>
      <c r="Y429" s="103"/>
      <c r="Z429" s="103"/>
      <c r="AA429" s="103"/>
      <c r="AB429" s="103"/>
      <c r="AC429" s="103"/>
      <c r="AD429" s="103"/>
      <c r="AE429" s="103"/>
      <c r="AF429" s="103"/>
      <c r="AG429" s="103"/>
      <c r="AH429" s="103"/>
      <c r="AI429" s="103"/>
      <c r="AJ429" s="103"/>
      <c r="AK429" s="103"/>
      <c r="AL429" s="103"/>
      <c r="AM429" s="103"/>
      <c r="AN429" s="103"/>
      <c r="AO429" s="103"/>
    </row>
  </sheetData>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1">
    <mergeCell ref="AU419:AU420"/>
    <mergeCell ref="AU421:AU422"/>
    <mergeCell ref="AU423:AU424"/>
    <mergeCell ref="AU425:AU426"/>
    <mergeCell ref="AQ413:AQ414"/>
    <mergeCell ref="AR413:AR414"/>
    <mergeCell ref="AQ415:AQ416"/>
    <mergeCell ref="AR415:AR416"/>
    <mergeCell ref="AQ417:AQ418"/>
    <mergeCell ref="AR417:AR418"/>
    <mergeCell ref="AQ419:AQ420"/>
    <mergeCell ref="AR419:AR420"/>
    <mergeCell ref="AQ421:AQ422"/>
    <mergeCell ref="AR421:AR422"/>
    <mergeCell ref="AQ423:AQ424"/>
    <mergeCell ref="AR423:AR424"/>
    <mergeCell ref="AU353:AU354"/>
    <mergeCell ref="AU355:AU356"/>
    <mergeCell ref="AU357:AU358"/>
    <mergeCell ref="AU359:AU360"/>
    <mergeCell ref="AU361:AU362"/>
    <mergeCell ref="AU363:AU364"/>
    <mergeCell ref="AU365:AU366"/>
    <mergeCell ref="AU367:AU368"/>
    <mergeCell ref="AU369:AU370"/>
    <mergeCell ref="AU371:AU372"/>
    <mergeCell ref="AU373:AU374"/>
    <mergeCell ref="AU375:AU376"/>
    <mergeCell ref="AU377:AU378"/>
    <mergeCell ref="AU379:AU380"/>
    <mergeCell ref="AU381:AU382"/>
    <mergeCell ref="AU383:AU384"/>
    <mergeCell ref="AU385:AU386"/>
    <mergeCell ref="AU387:AU388"/>
    <mergeCell ref="AU389:AU390"/>
    <mergeCell ref="AU391:AU392"/>
    <mergeCell ref="AU393:AU394"/>
    <mergeCell ref="AU395:AU396"/>
    <mergeCell ref="AU397:AU398"/>
    <mergeCell ref="AU399:AU400"/>
    <mergeCell ref="AU401:AU402"/>
    <mergeCell ref="AU403:AU404"/>
    <mergeCell ref="AU405:AU406"/>
    <mergeCell ref="AU407:AU408"/>
    <mergeCell ref="AU409:AU410"/>
    <mergeCell ref="AU411:AU412"/>
    <mergeCell ref="AU413:AU414"/>
    <mergeCell ref="AU415:AU416"/>
    <mergeCell ref="AU417:AU418"/>
    <mergeCell ref="AU287:AU288"/>
    <mergeCell ref="AU289:AU290"/>
    <mergeCell ref="AU291:AU292"/>
    <mergeCell ref="AU293:AU294"/>
    <mergeCell ref="AU295:AU296"/>
    <mergeCell ref="AU297:AU298"/>
    <mergeCell ref="AU299:AU300"/>
    <mergeCell ref="AU301:AU302"/>
    <mergeCell ref="AU303:AU304"/>
    <mergeCell ref="AU305:AU306"/>
    <mergeCell ref="AU307:AU308"/>
    <mergeCell ref="AU309:AU310"/>
    <mergeCell ref="AU311:AU312"/>
    <mergeCell ref="AU313:AU314"/>
    <mergeCell ref="AU315:AU316"/>
    <mergeCell ref="AU317:AU318"/>
    <mergeCell ref="AU319:AU320"/>
    <mergeCell ref="AU321:AU322"/>
    <mergeCell ref="AU323:AU324"/>
    <mergeCell ref="AU325:AU326"/>
    <mergeCell ref="AU327:AU328"/>
    <mergeCell ref="AU329:AU330"/>
    <mergeCell ref="AU331:AU332"/>
    <mergeCell ref="AU333:AU334"/>
    <mergeCell ref="AU335:AU336"/>
    <mergeCell ref="AU337:AU338"/>
    <mergeCell ref="AU339:AU340"/>
    <mergeCell ref="AU341:AU342"/>
    <mergeCell ref="AU343:AU344"/>
    <mergeCell ref="AU345:AU346"/>
    <mergeCell ref="AU347:AU348"/>
    <mergeCell ref="AU349:AU350"/>
    <mergeCell ref="AU351:AU352"/>
    <mergeCell ref="AU221:AU222"/>
    <mergeCell ref="AU223:AU224"/>
    <mergeCell ref="AU225:AU226"/>
    <mergeCell ref="AU227:AU228"/>
    <mergeCell ref="AU229:AU230"/>
    <mergeCell ref="AU231:AU232"/>
    <mergeCell ref="AU233:AU234"/>
    <mergeCell ref="AU235:AU236"/>
    <mergeCell ref="AU237:AU238"/>
    <mergeCell ref="AU239:AU240"/>
    <mergeCell ref="AU241:AU242"/>
    <mergeCell ref="AU243:AU244"/>
    <mergeCell ref="AU245:AU246"/>
    <mergeCell ref="AU247:AU248"/>
    <mergeCell ref="AU249:AU250"/>
    <mergeCell ref="AU251:AU252"/>
    <mergeCell ref="AU253:AU254"/>
    <mergeCell ref="AU255:AU256"/>
    <mergeCell ref="AU257:AU258"/>
    <mergeCell ref="AU259:AU260"/>
    <mergeCell ref="AU281:AU282"/>
    <mergeCell ref="AU283:AU284"/>
    <mergeCell ref="AU261:AU262"/>
    <mergeCell ref="AU263:AU264"/>
    <mergeCell ref="AU265:AU266"/>
    <mergeCell ref="AU267:AU268"/>
    <mergeCell ref="AU269:AU270"/>
    <mergeCell ref="AU271:AU272"/>
    <mergeCell ref="AU183:AU184"/>
    <mergeCell ref="AU285:AU286"/>
    <mergeCell ref="J51:J52"/>
    <mergeCell ref="I51:I52"/>
    <mergeCell ref="H51:H52"/>
    <mergeCell ref="AU73:AU74"/>
    <mergeCell ref="AU107:AU108"/>
    <mergeCell ref="AU109:AU110"/>
    <mergeCell ref="AU111:AU112"/>
    <mergeCell ref="AU113:AU114"/>
    <mergeCell ref="AU69:AU70"/>
    <mergeCell ref="AU71:AU72"/>
    <mergeCell ref="AU95:AU96"/>
    <mergeCell ref="AU97:AU98"/>
    <mergeCell ref="AU99:AU100"/>
    <mergeCell ref="AU85:AU86"/>
    <mergeCell ref="AU87:AU88"/>
    <mergeCell ref="AQ273:AQ274"/>
    <mergeCell ref="AR273:AR274"/>
    <mergeCell ref="AQ275:AQ276"/>
    <mergeCell ref="G51:G52"/>
    <mergeCell ref="AU273:AU274"/>
    <mergeCell ref="AU275:AU276"/>
    <mergeCell ref="AU277:AU278"/>
    <mergeCell ref="AU279:AU280"/>
    <mergeCell ref="AU193:AU194"/>
    <mergeCell ref="AU195:AU196"/>
    <mergeCell ref="AU163:AU164"/>
    <mergeCell ref="AU161:AU162"/>
    <mergeCell ref="AU159:AU160"/>
    <mergeCell ref="AU173:AU174"/>
    <mergeCell ref="AU175:AU176"/>
    <mergeCell ref="AU177:AU178"/>
    <mergeCell ref="AU179:AU180"/>
    <mergeCell ref="AU181:AU182"/>
    <mergeCell ref="AU219:AU220"/>
    <mergeCell ref="AU197:AU198"/>
    <mergeCell ref="AU199:AU200"/>
    <mergeCell ref="AU201:AU202"/>
    <mergeCell ref="AU203:AU204"/>
    <mergeCell ref="AU205:AU206"/>
    <mergeCell ref="AU207:AU208"/>
    <mergeCell ref="M51:M52"/>
    <mergeCell ref="L51:L52"/>
    <mergeCell ref="K51:K52"/>
    <mergeCell ref="AU101:AU102"/>
    <mergeCell ref="S51:S52"/>
    <mergeCell ref="R51:R52"/>
    <mergeCell ref="AU83:AU84"/>
    <mergeCell ref="AU89:AU90"/>
    <mergeCell ref="AU91:AU92"/>
    <mergeCell ref="AU93:AU94"/>
    <mergeCell ref="AU47:AU48"/>
    <mergeCell ref="AU209:AU210"/>
    <mergeCell ref="AU211:AU212"/>
    <mergeCell ref="AU213:AU214"/>
    <mergeCell ref="AU215:AU216"/>
    <mergeCell ref="AU217:AU218"/>
    <mergeCell ref="AU185:AU186"/>
    <mergeCell ref="AU187:AU188"/>
    <mergeCell ref="AU189:AU190"/>
    <mergeCell ref="AU191:AU192"/>
    <mergeCell ref="AU115:AU116"/>
    <mergeCell ref="AU117:AU118"/>
    <mergeCell ref="AU119:AU120"/>
    <mergeCell ref="AU121:AU122"/>
    <mergeCell ref="AU123:AU124"/>
    <mergeCell ref="AU103:AU104"/>
    <mergeCell ref="AU105:AU106"/>
    <mergeCell ref="AU145:AU146"/>
    <mergeCell ref="AU147:AU148"/>
    <mergeCell ref="AU125:AU126"/>
    <mergeCell ref="AU127:AU128"/>
    <mergeCell ref="AU129:AU130"/>
    <mergeCell ref="AU131:AU132"/>
    <mergeCell ref="AU133:AU134"/>
    <mergeCell ref="AU135:AU136"/>
    <mergeCell ref="AU149:AU150"/>
    <mergeCell ref="AU151:AU152"/>
    <mergeCell ref="AU153:AU154"/>
    <mergeCell ref="AU137:AU138"/>
    <mergeCell ref="AU139:AU140"/>
    <mergeCell ref="AU141:AU142"/>
    <mergeCell ref="AU143:AU144"/>
    <mergeCell ref="A421:A422"/>
    <mergeCell ref="B421:F421"/>
    <mergeCell ref="G421:G422"/>
    <mergeCell ref="H421:H422"/>
    <mergeCell ref="I421:I422"/>
    <mergeCell ref="J421:J422"/>
    <mergeCell ref="K421:K422"/>
    <mergeCell ref="L421:L422"/>
    <mergeCell ref="M421:M422"/>
    <mergeCell ref="N421:N422"/>
    <mergeCell ref="O421:O422"/>
    <mergeCell ref="P421:P422"/>
    <mergeCell ref="Q421:Q422"/>
    <mergeCell ref="R421:R422"/>
    <mergeCell ref="S421:S422"/>
    <mergeCell ref="T421:T422"/>
    <mergeCell ref="U421:U422"/>
    <mergeCell ref="V421:V422"/>
    <mergeCell ref="W421:W422"/>
    <mergeCell ref="X421:X422"/>
    <mergeCell ref="Y421:Y422"/>
    <mergeCell ref="Z421:Z422"/>
    <mergeCell ref="AA421:AA422"/>
    <mergeCell ref="AB421:AB422"/>
    <mergeCell ref="AC421:AC422"/>
    <mergeCell ref="AD421:AD422"/>
    <mergeCell ref="AF421:AF422"/>
    <mergeCell ref="AG421:AG422"/>
    <mergeCell ref="AH421:AL422"/>
    <mergeCell ref="AM421:AM422"/>
    <mergeCell ref="AN421:AN422"/>
    <mergeCell ref="AO421:AO422"/>
    <mergeCell ref="B422:F422"/>
    <mergeCell ref="A423:A424"/>
    <mergeCell ref="B423:F423"/>
    <mergeCell ref="G423:G424"/>
    <mergeCell ref="H423:H424"/>
    <mergeCell ref="I423:I424"/>
    <mergeCell ref="J423:J424"/>
    <mergeCell ref="K423:K424"/>
    <mergeCell ref="L423:L424"/>
    <mergeCell ref="M423:M424"/>
    <mergeCell ref="N423:N424"/>
    <mergeCell ref="O423:O424"/>
    <mergeCell ref="P423:P424"/>
    <mergeCell ref="Q423:Q424"/>
    <mergeCell ref="R423:R424"/>
    <mergeCell ref="S423:S424"/>
    <mergeCell ref="T423:T424"/>
    <mergeCell ref="U423:U424"/>
    <mergeCell ref="V423:V424"/>
    <mergeCell ref="W423:W424"/>
    <mergeCell ref="X423:X424"/>
    <mergeCell ref="Y423:Y424"/>
    <mergeCell ref="Z423:Z424"/>
    <mergeCell ref="AA423:AA424"/>
    <mergeCell ref="AB423:AB424"/>
    <mergeCell ref="AC423:AC424"/>
    <mergeCell ref="AD423:AD424"/>
    <mergeCell ref="AF423:AF424"/>
    <mergeCell ref="AG423:AG424"/>
    <mergeCell ref="AH423:AL424"/>
    <mergeCell ref="AM423:AM424"/>
    <mergeCell ref="AN423:AN424"/>
    <mergeCell ref="AO423:AO424"/>
    <mergeCell ref="B424:F424"/>
    <mergeCell ref="A419:A420"/>
    <mergeCell ref="B419:F419"/>
    <mergeCell ref="G419:G420"/>
    <mergeCell ref="H419:H420"/>
    <mergeCell ref="I419:I420"/>
    <mergeCell ref="J419:J420"/>
    <mergeCell ref="K419:K420"/>
    <mergeCell ref="L419:L420"/>
    <mergeCell ref="M419:M420"/>
    <mergeCell ref="N419:N420"/>
    <mergeCell ref="O419:O420"/>
    <mergeCell ref="P419:P420"/>
    <mergeCell ref="Q419:Q420"/>
    <mergeCell ref="R419:R420"/>
    <mergeCell ref="S419:S420"/>
    <mergeCell ref="T419:T420"/>
    <mergeCell ref="U419:U420"/>
    <mergeCell ref="V419:V420"/>
    <mergeCell ref="W419:W420"/>
    <mergeCell ref="X419:X420"/>
    <mergeCell ref="Y419:Y420"/>
    <mergeCell ref="Z419:Z420"/>
    <mergeCell ref="AA419:AA420"/>
    <mergeCell ref="AB419:AB420"/>
    <mergeCell ref="AC419:AC420"/>
    <mergeCell ref="AD419:AD420"/>
    <mergeCell ref="AF419:AF420"/>
    <mergeCell ref="AG419:AG420"/>
    <mergeCell ref="AH419:AL420"/>
    <mergeCell ref="AM419:AM420"/>
    <mergeCell ref="AN419:AN420"/>
    <mergeCell ref="AO419:AO420"/>
    <mergeCell ref="B420:F420"/>
    <mergeCell ref="A417:A418"/>
    <mergeCell ref="B417:F417"/>
    <mergeCell ref="G417:G418"/>
    <mergeCell ref="H417:H418"/>
    <mergeCell ref="I417:I418"/>
    <mergeCell ref="J417:J418"/>
    <mergeCell ref="K417:K418"/>
    <mergeCell ref="L417:L418"/>
    <mergeCell ref="M417:M418"/>
    <mergeCell ref="N417:N418"/>
    <mergeCell ref="O417:O418"/>
    <mergeCell ref="P417:P418"/>
    <mergeCell ref="Q417:Q418"/>
    <mergeCell ref="R417:R418"/>
    <mergeCell ref="S417:S418"/>
    <mergeCell ref="T417:T418"/>
    <mergeCell ref="U417:U418"/>
    <mergeCell ref="V417:V418"/>
    <mergeCell ref="W417:W418"/>
    <mergeCell ref="X417:X418"/>
    <mergeCell ref="Y417:Y418"/>
    <mergeCell ref="Z417:Z418"/>
    <mergeCell ref="AA417:AA418"/>
    <mergeCell ref="AB417:AB418"/>
    <mergeCell ref="AC417:AC418"/>
    <mergeCell ref="AD417:AD418"/>
    <mergeCell ref="AF417:AF418"/>
    <mergeCell ref="AG417:AG418"/>
    <mergeCell ref="AH417:AL418"/>
    <mergeCell ref="AM417:AM418"/>
    <mergeCell ref="AN417:AN418"/>
    <mergeCell ref="AO417:AO418"/>
    <mergeCell ref="B418:F418"/>
    <mergeCell ref="A415:A416"/>
    <mergeCell ref="B415:F415"/>
    <mergeCell ref="G415:G416"/>
    <mergeCell ref="H415:H416"/>
    <mergeCell ref="I415:I416"/>
    <mergeCell ref="J415:J416"/>
    <mergeCell ref="K415:K416"/>
    <mergeCell ref="L415:L416"/>
    <mergeCell ref="M415:M416"/>
    <mergeCell ref="N415:N416"/>
    <mergeCell ref="O415:O416"/>
    <mergeCell ref="P415:P416"/>
    <mergeCell ref="Q415:Q416"/>
    <mergeCell ref="R415:R416"/>
    <mergeCell ref="S415:S416"/>
    <mergeCell ref="T415:T416"/>
    <mergeCell ref="U415:U416"/>
    <mergeCell ref="V415:V416"/>
    <mergeCell ref="W415:W416"/>
    <mergeCell ref="X415:X416"/>
    <mergeCell ref="Y415:Y416"/>
    <mergeCell ref="Z415:Z416"/>
    <mergeCell ref="AA415:AA416"/>
    <mergeCell ref="AB415:AB416"/>
    <mergeCell ref="AC415:AC416"/>
    <mergeCell ref="AD415:AD416"/>
    <mergeCell ref="AF415:AF416"/>
    <mergeCell ref="AG415:AG416"/>
    <mergeCell ref="AH415:AL416"/>
    <mergeCell ref="AM415:AM416"/>
    <mergeCell ref="AN415:AN416"/>
    <mergeCell ref="AO415:AO416"/>
    <mergeCell ref="B416:F416"/>
    <mergeCell ref="A413:A414"/>
    <mergeCell ref="B413:F413"/>
    <mergeCell ref="G413:G414"/>
    <mergeCell ref="H413:H414"/>
    <mergeCell ref="I413:I414"/>
    <mergeCell ref="J413:J414"/>
    <mergeCell ref="K413:K414"/>
    <mergeCell ref="L413:L414"/>
    <mergeCell ref="M413:M414"/>
    <mergeCell ref="N413:N414"/>
    <mergeCell ref="O413:O414"/>
    <mergeCell ref="P413:P414"/>
    <mergeCell ref="Q413:Q414"/>
    <mergeCell ref="R413:R414"/>
    <mergeCell ref="S413:S414"/>
    <mergeCell ref="T413:T414"/>
    <mergeCell ref="U413:U414"/>
    <mergeCell ref="V413:V414"/>
    <mergeCell ref="W413:W414"/>
    <mergeCell ref="X413:X414"/>
    <mergeCell ref="Y413:Y414"/>
    <mergeCell ref="Z413:Z414"/>
    <mergeCell ref="AA413:AA414"/>
    <mergeCell ref="AB413:AB414"/>
    <mergeCell ref="AC413:AC414"/>
    <mergeCell ref="AD413:AD414"/>
    <mergeCell ref="AF413:AF414"/>
    <mergeCell ref="AG413:AG414"/>
    <mergeCell ref="AH413:AL414"/>
    <mergeCell ref="AM413:AM414"/>
    <mergeCell ref="AN413:AN414"/>
    <mergeCell ref="AO413:AO414"/>
    <mergeCell ref="B414:F414"/>
    <mergeCell ref="AQ383:AQ384"/>
    <mergeCell ref="AQ401:AQ402"/>
    <mergeCell ref="J409:J410"/>
    <mergeCell ref="K409:K410"/>
    <mergeCell ref="L409:L410"/>
    <mergeCell ref="M409:M410"/>
    <mergeCell ref="N409:N410"/>
    <mergeCell ref="O409:O410"/>
    <mergeCell ref="P409:P410"/>
    <mergeCell ref="Q409:Q410"/>
    <mergeCell ref="R409:R410"/>
    <mergeCell ref="S409:S410"/>
    <mergeCell ref="T409:T410"/>
    <mergeCell ref="U409:U410"/>
    <mergeCell ref="V409:V410"/>
    <mergeCell ref="W409:W410"/>
    <mergeCell ref="AR383:AR384"/>
    <mergeCell ref="AQ385:AQ386"/>
    <mergeCell ref="AR385:AR386"/>
    <mergeCell ref="AQ387:AQ388"/>
    <mergeCell ref="AR387:AR388"/>
    <mergeCell ref="AQ389:AQ390"/>
    <mergeCell ref="AR389:AR390"/>
    <mergeCell ref="AQ391:AQ392"/>
    <mergeCell ref="AR391:AR392"/>
    <mergeCell ref="AQ393:AQ394"/>
    <mergeCell ref="AR393:AR394"/>
    <mergeCell ref="AQ395:AQ396"/>
    <mergeCell ref="AR395:AR396"/>
    <mergeCell ref="AQ397:AQ398"/>
    <mergeCell ref="AR397:AR398"/>
    <mergeCell ref="AQ399:AQ400"/>
    <mergeCell ref="AR399:AR400"/>
    <mergeCell ref="AR401:AR402"/>
    <mergeCell ref="AQ403:AQ404"/>
    <mergeCell ref="AR403:AR404"/>
    <mergeCell ref="AQ405:AQ406"/>
    <mergeCell ref="AR405:AR406"/>
    <mergeCell ref="AQ407:AQ408"/>
    <mergeCell ref="AR407:AR408"/>
    <mergeCell ref="AQ409:AQ410"/>
    <mergeCell ref="AR409:AR410"/>
    <mergeCell ref="AQ411:AQ412"/>
    <mergeCell ref="AR411:AR412"/>
    <mergeCell ref="AQ425:AQ426"/>
    <mergeCell ref="AR425:AR426"/>
    <mergeCell ref="AF10:AF12"/>
    <mergeCell ref="AF18:AF19"/>
    <mergeCell ref="AQ325:AQ326"/>
    <mergeCell ref="AR325:AR326"/>
    <mergeCell ref="AQ327:AQ328"/>
    <mergeCell ref="AR327:AR328"/>
    <mergeCell ref="AQ353:AQ354"/>
    <mergeCell ref="AR353:AR354"/>
    <mergeCell ref="AQ355:AQ356"/>
    <mergeCell ref="AR355:AR356"/>
    <mergeCell ref="AQ357:AQ358"/>
    <mergeCell ref="AR357:AR358"/>
    <mergeCell ref="AQ359:AQ360"/>
    <mergeCell ref="AR359:AR360"/>
    <mergeCell ref="AQ361:AQ362"/>
    <mergeCell ref="AR361:AR362"/>
    <mergeCell ref="AQ363:AQ364"/>
    <mergeCell ref="AR363:AR364"/>
    <mergeCell ref="AQ365:AQ366"/>
    <mergeCell ref="AR365:AR366"/>
    <mergeCell ref="AQ367:AQ368"/>
    <mergeCell ref="AR367:AR368"/>
    <mergeCell ref="AQ369:AQ370"/>
    <mergeCell ref="AR369:AR370"/>
    <mergeCell ref="AQ371:AQ372"/>
    <mergeCell ref="AR371:AR372"/>
    <mergeCell ref="AQ373:AQ374"/>
    <mergeCell ref="AR373:AR374"/>
    <mergeCell ref="AQ375:AQ376"/>
    <mergeCell ref="AR375:AR376"/>
    <mergeCell ref="AQ377:AQ378"/>
    <mergeCell ref="AR377:AR378"/>
    <mergeCell ref="AQ379:AQ380"/>
    <mergeCell ref="AR379:AR380"/>
    <mergeCell ref="AQ381:AQ382"/>
    <mergeCell ref="AR381:AR382"/>
    <mergeCell ref="AQ291:AQ292"/>
    <mergeCell ref="AR291:AR292"/>
    <mergeCell ref="AQ293:AQ294"/>
    <mergeCell ref="AR293:AR294"/>
    <mergeCell ref="AQ295:AQ296"/>
    <mergeCell ref="AR295:AR296"/>
    <mergeCell ref="AQ297:AQ298"/>
    <mergeCell ref="AR297:AR298"/>
    <mergeCell ref="AQ299:AQ300"/>
    <mergeCell ref="AR299:AR300"/>
    <mergeCell ref="AQ301:AQ302"/>
    <mergeCell ref="AR301:AR302"/>
    <mergeCell ref="AQ303:AQ304"/>
    <mergeCell ref="AR303:AR304"/>
    <mergeCell ref="AQ305:AQ306"/>
    <mergeCell ref="AR305:AR306"/>
    <mergeCell ref="AQ307:AQ308"/>
    <mergeCell ref="AR307:AR308"/>
    <mergeCell ref="AQ309:AQ310"/>
    <mergeCell ref="AR309:AR310"/>
    <mergeCell ref="AQ311:AQ312"/>
    <mergeCell ref="AR311:AR312"/>
    <mergeCell ref="AQ313:AQ314"/>
    <mergeCell ref="AR313:AR314"/>
    <mergeCell ref="AQ315:AQ316"/>
    <mergeCell ref="AR315:AR316"/>
    <mergeCell ref="AQ317:AQ318"/>
    <mergeCell ref="AR317:AR318"/>
    <mergeCell ref="AQ319:AQ320"/>
    <mergeCell ref="AR319:AR320"/>
    <mergeCell ref="AQ321:AQ322"/>
    <mergeCell ref="AR321:AR322"/>
    <mergeCell ref="AQ323:AQ324"/>
    <mergeCell ref="AR323:AR324"/>
    <mergeCell ref="AQ257:AQ258"/>
    <mergeCell ref="AR257:AR258"/>
    <mergeCell ref="AQ259:AQ260"/>
    <mergeCell ref="AR259:AR260"/>
    <mergeCell ref="AQ261:AQ262"/>
    <mergeCell ref="AR261:AR262"/>
    <mergeCell ref="AQ263:AQ264"/>
    <mergeCell ref="AR263:AR264"/>
    <mergeCell ref="AQ265:AQ266"/>
    <mergeCell ref="AR265:AR266"/>
    <mergeCell ref="AQ267:AQ268"/>
    <mergeCell ref="AR267:AR268"/>
    <mergeCell ref="AQ269:AQ270"/>
    <mergeCell ref="AR269:AR270"/>
    <mergeCell ref="AQ271:AQ272"/>
    <mergeCell ref="AR271:AR272"/>
    <mergeCell ref="AR275:AR276"/>
    <mergeCell ref="AQ277:AQ278"/>
    <mergeCell ref="AR277:AR278"/>
    <mergeCell ref="AQ279:AQ280"/>
    <mergeCell ref="AR279:AR280"/>
    <mergeCell ref="AQ281:AQ282"/>
    <mergeCell ref="AR281:AR282"/>
    <mergeCell ref="AQ283:AQ284"/>
    <mergeCell ref="AR283:AR284"/>
    <mergeCell ref="AQ285:AQ286"/>
    <mergeCell ref="AR285:AR286"/>
    <mergeCell ref="AQ287:AQ288"/>
    <mergeCell ref="AR287:AR288"/>
    <mergeCell ref="AQ289:AQ290"/>
    <mergeCell ref="AR289:AR290"/>
    <mergeCell ref="AQ207:AQ208"/>
    <mergeCell ref="AR207:AR208"/>
    <mergeCell ref="AQ209:AQ210"/>
    <mergeCell ref="AR209:AR210"/>
    <mergeCell ref="AQ211:AQ212"/>
    <mergeCell ref="AR211:AR212"/>
    <mergeCell ref="AQ213:AQ214"/>
    <mergeCell ref="AR213:AR214"/>
    <mergeCell ref="AQ215:AQ216"/>
    <mergeCell ref="AR215:AR216"/>
    <mergeCell ref="AQ217:AQ218"/>
    <mergeCell ref="AR217:AR218"/>
    <mergeCell ref="AQ219:AQ220"/>
    <mergeCell ref="AR219:AR220"/>
    <mergeCell ref="AQ221:AQ222"/>
    <mergeCell ref="AR221:AR222"/>
    <mergeCell ref="AQ223:AQ224"/>
    <mergeCell ref="AR223:AR224"/>
    <mergeCell ref="AQ241:AQ242"/>
    <mergeCell ref="AR241:AR242"/>
    <mergeCell ref="AR229:AR230"/>
    <mergeCell ref="AQ235:AQ236"/>
    <mergeCell ref="AR235:AR236"/>
    <mergeCell ref="AQ229:AQ230"/>
    <mergeCell ref="AQ255:AQ256"/>
    <mergeCell ref="AR255:AR256"/>
    <mergeCell ref="Y51:Y52"/>
    <mergeCell ref="X51:X52"/>
    <mergeCell ref="AQ243:AQ244"/>
    <mergeCell ref="AR243:AR244"/>
    <mergeCell ref="AQ245:AQ246"/>
    <mergeCell ref="AR245:AR246"/>
    <mergeCell ref="AQ251:AQ252"/>
    <mergeCell ref="AR251:AR252"/>
    <mergeCell ref="AQ181:AQ182"/>
    <mergeCell ref="AR181:AR182"/>
    <mergeCell ref="AQ183:AQ184"/>
    <mergeCell ref="AR183:AR184"/>
    <mergeCell ref="AQ253:AQ254"/>
    <mergeCell ref="AR253:AR254"/>
    <mergeCell ref="AR249:AR250"/>
    <mergeCell ref="AQ225:AQ226"/>
    <mergeCell ref="AR225:AR226"/>
    <mergeCell ref="AQ239:AQ240"/>
    <mergeCell ref="AR177:AR178"/>
    <mergeCell ref="AQ177:AQ178"/>
    <mergeCell ref="AR175:AR176"/>
    <mergeCell ref="AQ175:AQ176"/>
    <mergeCell ref="AQ179:AQ180"/>
    <mergeCell ref="AR179:AR180"/>
    <mergeCell ref="AQ185:AQ186"/>
    <mergeCell ref="AR185:AR186"/>
    <mergeCell ref="AQ187:AQ188"/>
    <mergeCell ref="AR187:AR188"/>
    <mergeCell ref="AQ189:AQ190"/>
    <mergeCell ref="AR189:AR190"/>
    <mergeCell ref="AQ201:AQ202"/>
    <mergeCell ref="AR201:AR202"/>
    <mergeCell ref="AQ191:AQ192"/>
    <mergeCell ref="AR191:AR192"/>
    <mergeCell ref="AQ193:AQ194"/>
    <mergeCell ref="AR193:AR194"/>
    <mergeCell ref="AQ195:AQ196"/>
    <mergeCell ref="AR195:AR196"/>
    <mergeCell ref="AQ203:AQ204"/>
    <mergeCell ref="AR203:AR204"/>
    <mergeCell ref="AQ205:AQ206"/>
    <mergeCell ref="AR205:AR206"/>
    <mergeCell ref="AU51:AU52"/>
    <mergeCell ref="AD51:AD52"/>
    <mergeCell ref="AQ197:AQ198"/>
    <mergeCell ref="AR197:AR198"/>
    <mergeCell ref="AQ199:AQ200"/>
    <mergeCell ref="AR199:AR200"/>
    <mergeCell ref="AQ121:AQ122"/>
    <mergeCell ref="AR121:AR122"/>
    <mergeCell ref="AQ123:AQ124"/>
    <mergeCell ref="AR123:AR124"/>
    <mergeCell ref="AQ149:AQ150"/>
    <mergeCell ref="AR149:AR150"/>
    <mergeCell ref="AQ125:AQ126"/>
    <mergeCell ref="AR125:AR126"/>
    <mergeCell ref="AQ127:AQ128"/>
    <mergeCell ref="AR127:AR128"/>
    <mergeCell ref="AQ151:AQ152"/>
    <mergeCell ref="AR151:AR152"/>
    <mergeCell ref="AQ153:AQ154"/>
    <mergeCell ref="AR153:AR154"/>
    <mergeCell ref="AQ155:AQ156"/>
    <mergeCell ref="AR155:AR156"/>
    <mergeCell ref="AQ129:AQ130"/>
    <mergeCell ref="AR129:AR130"/>
    <mergeCell ref="AQ131:AQ132"/>
    <mergeCell ref="AR131:AR132"/>
    <mergeCell ref="AQ133:AQ134"/>
    <mergeCell ref="AR133:AR134"/>
    <mergeCell ref="AQ135:AQ136"/>
    <mergeCell ref="AR135:AR136"/>
    <mergeCell ref="AQ137:AQ138"/>
    <mergeCell ref="AR137:AR138"/>
    <mergeCell ref="AQ157:AQ158"/>
    <mergeCell ref="AR157:AR158"/>
    <mergeCell ref="AR139:AR140"/>
    <mergeCell ref="AQ141:AQ142"/>
    <mergeCell ref="AR141:AR142"/>
    <mergeCell ref="AR143:AR144"/>
    <mergeCell ref="AQ159:AQ160"/>
    <mergeCell ref="AR159:AR160"/>
    <mergeCell ref="AQ161:AQ162"/>
    <mergeCell ref="AR161:AR162"/>
    <mergeCell ref="AQ163:AQ164"/>
    <mergeCell ref="AR163:AR164"/>
    <mergeCell ref="AR93:AR94"/>
    <mergeCell ref="AR47:AR48"/>
    <mergeCell ref="AQ47:AQ48"/>
    <mergeCell ref="AR105:AR106"/>
    <mergeCell ref="AR107:AR108"/>
    <mergeCell ref="AR109:AR110"/>
    <mergeCell ref="AR71:AR72"/>
    <mergeCell ref="AQ111:AQ112"/>
    <mergeCell ref="AR111:AR112"/>
    <mergeCell ref="AR113:AR114"/>
    <mergeCell ref="AR69:AR70"/>
    <mergeCell ref="AQ113:AQ114"/>
    <mergeCell ref="AQ69:AQ70"/>
    <mergeCell ref="AR103:AR104"/>
    <mergeCell ref="AQ99:AQ100"/>
    <mergeCell ref="AR99:AR100"/>
    <mergeCell ref="AQ93:AQ94"/>
    <mergeCell ref="AQ143:AQ144"/>
    <mergeCell ref="AQ171:AQ172"/>
    <mergeCell ref="AR171:AR172"/>
    <mergeCell ref="AQ165:AQ166"/>
    <mergeCell ref="AR165:AR166"/>
    <mergeCell ref="AQ167:AQ168"/>
    <mergeCell ref="AR167:AR168"/>
    <mergeCell ref="AQ169:AQ170"/>
    <mergeCell ref="G53:G54"/>
    <mergeCell ref="B53:F53"/>
    <mergeCell ref="A53:A54"/>
    <mergeCell ref="B52:F52"/>
    <mergeCell ref="AR51:AR52"/>
    <mergeCell ref="AQ51:AQ52"/>
    <mergeCell ref="AO51:AO52"/>
    <mergeCell ref="AF51:AF52"/>
    <mergeCell ref="B51:F51"/>
    <mergeCell ref="K53:K54"/>
    <mergeCell ref="J53:J54"/>
    <mergeCell ref="I53:I54"/>
    <mergeCell ref="H53:H54"/>
    <mergeCell ref="AQ101:AQ102"/>
    <mergeCell ref="AR101:AR102"/>
    <mergeCell ref="AQ95:AQ96"/>
    <mergeCell ref="AR95:AR96"/>
    <mergeCell ref="AQ97:AQ98"/>
    <mergeCell ref="AR97:AR98"/>
    <mergeCell ref="P55:P56"/>
    <mergeCell ref="K55:K56"/>
    <mergeCell ref="J55:J56"/>
    <mergeCell ref="I55:I56"/>
    <mergeCell ref="H55:H56"/>
    <mergeCell ref="G55:G56"/>
    <mergeCell ref="AU53:AU54"/>
    <mergeCell ref="AR53:AR54"/>
    <mergeCell ref="AQ53:AQ54"/>
    <mergeCell ref="Z53:Z54"/>
    <mergeCell ref="Y53:Y54"/>
    <mergeCell ref="T53:T54"/>
    <mergeCell ref="K425:K426"/>
    <mergeCell ref="L425:L426"/>
    <mergeCell ref="AQ73:AQ74"/>
    <mergeCell ref="AR73:AR74"/>
    <mergeCell ref="A55:A56"/>
    <mergeCell ref="B54:F54"/>
    <mergeCell ref="S53:S54"/>
    <mergeCell ref="N53:N54"/>
    <mergeCell ref="M53:M54"/>
    <mergeCell ref="L53:L54"/>
    <mergeCell ref="A425:A426"/>
    <mergeCell ref="B425:F425"/>
    <mergeCell ref="G425:G426"/>
    <mergeCell ref="H425:H426"/>
    <mergeCell ref="I425:I426"/>
    <mergeCell ref="J425:J426"/>
    <mergeCell ref="M425:M426"/>
    <mergeCell ref="N425:N426"/>
    <mergeCell ref="O425:O426"/>
    <mergeCell ref="P425:P426"/>
    <mergeCell ref="Q425:Q426"/>
    <mergeCell ref="R425:R426"/>
    <mergeCell ref="S425:S426"/>
    <mergeCell ref="T425:T426"/>
    <mergeCell ref="U425:U426"/>
    <mergeCell ref="V425:V426"/>
    <mergeCell ref="W425:W426"/>
    <mergeCell ref="X425:X426"/>
    <mergeCell ref="Y425:Y426"/>
    <mergeCell ref="Z425:Z426"/>
    <mergeCell ref="AA425:AA426"/>
    <mergeCell ref="AB425:AB426"/>
    <mergeCell ref="AC425:AC426"/>
    <mergeCell ref="AD425:AD426"/>
    <mergeCell ref="AF425:AF426"/>
    <mergeCell ref="AG425:AG426"/>
    <mergeCell ref="AH425:AL426"/>
    <mergeCell ref="AM425:AM426"/>
    <mergeCell ref="AN425:AN426"/>
    <mergeCell ref="AO425:AO426"/>
    <mergeCell ref="B426:F426"/>
    <mergeCell ref="X409:X410"/>
    <mergeCell ref="Y409:Y410"/>
    <mergeCell ref="Z409:Z410"/>
    <mergeCell ref="AA409:AA410"/>
    <mergeCell ref="AB409:AB410"/>
    <mergeCell ref="L411:L412"/>
    <mergeCell ref="M411:M412"/>
    <mergeCell ref="N411:N412"/>
    <mergeCell ref="O411:O412"/>
    <mergeCell ref="AC409:AC410"/>
    <mergeCell ref="AD409:AD410"/>
    <mergeCell ref="AF409:AF410"/>
    <mergeCell ref="AG409:AG410"/>
    <mergeCell ref="AH409:AL410"/>
    <mergeCell ref="AM409:AM410"/>
    <mergeCell ref="AN409:AN410"/>
    <mergeCell ref="AO409:AO410"/>
    <mergeCell ref="B410:F410"/>
    <mergeCell ref="A411:A412"/>
    <mergeCell ref="B411:F411"/>
    <mergeCell ref="G411:G412"/>
    <mergeCell ref="H411:H412"/>
    <mergeCell ref="I411:I412"/>
    <mergeCell ref="J411:J412"/>
    <mergeCell ref="K411:K412"/>
    <mergeCell ref="P411:P412"/>
    <mergeCell ref="Q411:Q412"/>
    <mergeCell ref="R411:R412"/>
    <mergeCell ref="S411:S412"/>
    <mergeCell ref="T411:T412"/>
    <mergeCell ref="U411:U412"/>
    <mergeCell ref="V411:V412"/>
    <mergeCell ref="W411:W412"/>
    <mergeCell ref="X411:X412"/>
    <mergeCell ref="G409:G410"/>
    <mergeCell ref="H409:H410"/>
    <mergeCell ref="I409:I410"/>
    <mergeCell ref="Y411:Y412"/>
    <mergeCell ref="Z411:Z412"/>
    <mergeCell ref="AA411:AA412"/>
    <mergeCell ref="AB411:AB412"/>
    <mergeCell ref="AC411:AC412"/>
    <mergeCell ref="AD411:AD412"/>
    <mergeCell ref="AF411:AF412"/>
    <mergeCell ref="AG411:AG412"/>
    <mergeCell ref="AH411:AL412"/>
    <mergeCell ref="AM411:AM412"/>
    <mergeCell ref="AN411:AN412"/>
    <mergeCell ref="AO411:AO412"/>
    <mergeCell ref="B412:F412"/>
    <mergeCell ref="B406:F406"/>
    <mergeCell ref="A407:A408"/>
    <mergeCell ref="B407:F407"/>
    <mergeCell ref="G407:G408"/>
    <mergeCell ref="H407:H408"/>
    <mergeCell ref="I407:I408"/>
    <mergeCell ref="J407:J408"/>
    <mergeCell ref="K407:K408"/>
    <mergeCell ref="L407:L408"/>
    <mergeCell ref="M407:M408"/>
    <mergeCell ref="N407:N408"/>
    <mergeCell ref="O407:O408"/>
    <mergeCell ref="P407:P408"/>
    <mergeCell ref="Q407:Q408"/>
    <mergeCell ref="R407:R408"/>
    <mergeCell ref="S407:S408"/>
    <mergeCell ref="T407:T408"/>
    <mergeCell ref="U407:U408"/>
    <mergeCell ref="V407:V408"/>
    <mergeCell ref="W407:W408"/>
    <mergeCell ref="X407:X408"/>
    <mergeCell ref="Y407:Y408"/>
    <mergeCell ref="Z407:Z408"/>
    <mergeCell ref="AA407:AA408"/>
    <mergeCell ref="AB407:AB408"/>
    <mergeCell ref="AC407:AC408"/>
    <mergeCell ref="AD407:AD408"/>
    <mergeCell ref="AF407:AF408"/>
    <mergeCell ref="AG407:AG408"/>
    <mergeCell ref="AH407:AL408"/>
    <mergeCell ref="AM407:AM408"/>
    <mergeCell ref="AN407:AN408"/>
    <mergeCell ref="AO407:AO408"/>
    <mergeCell ref="B408:F408"/>
    <mergeCell ref="A403:A404"/>
    <mergeCell ref="G403:G404"/>
    <mergeCell ref="H403:H404"/>
    <mergeCell ref="I403:I404"/>
    <mergeCell ref="J403:J404"/>
    <mergeCell ref="K403:K404"/>
    <mergeCell ref="L403:L404"/>
    <mergeCell ref="M403:M404"/>
    <mergeCell ref="N403:N404"/>
    <mergeCell ref="O403:O404"/>
    <mergeCell ref="P403:P404"/>
    <mergeCell ref="Q403:Q404"/>
    <mergeCell ref="R403:R404"/>
    <mergeCell ref="S403:S404"/>
    <mergeCell ref="T403:T404"/>
    <mergeCell ref="U403:U404"/>
    <mergeCell ref="V403:V404"/>
    <mergeCell ref="W403:W404"/>
    <mergeCell ref="AM403:AM404"/>
    <mergeCell ref="AN403:AN404"/>
    <mergeCell ref="X403:X404"/>
    <mergeCell ref="Y403:Y404"/>
    <mergeCell ref="Z403:Z404"/>
    <mergeCell ref="AA403:AA404"/>
    <mergeCell ref="AB403:AB404"/>
    <mergeCell ref="AC403:AC404"/>
    <mergeCell ref="AO403:AO404"/>
    <mergeCell ref="B404:F404"/>
    <mergeCell ref="A405:A406"/>
    <mergeCell ref="B405:F405"/>
    <mergeCell ref="G405:G406"/>
    <mergeCell ref="H405:H406"/>
    <mergeCell ref="I405:I406"/>
    <mergeCell ref="J405:J406"/>
    <mergeCell ref="K405:K406"/>
    <mergeCell ref="L405:L406"/>
    <mergeCell ref="M405:M406"/>
    <mergeCell ref="N405:N406"/>
    <mergeCell ref="O405:O406"/>
    <mergeCell ref="P405:P406"/>
    <mergeCell ref="Q405:Q406"/>
    <mergeCell ref="R405:R406"/>
    <mergeCell ref="S405:S406"/>
    <mergeCell ref="T405:T406"/>
    <mergeCell ref="U405:U406"/>
    <mergeCell ref="V405:V406"/>
    <mergeCell ref="W405:W406"/>
    <mergeCell ref="X405:X406"/>
    <mergeCell ref="AN405:AN406"/>
    <mergeCell ref="AO405:AO406"/>
    <mergeCell ref="Y405:Y406"/>
    <mergeCell ref="Z405:Z406"/>
    <mergeCell ref="AA405:AA406"/>
    <mergeCell ref="AB405:AB406"/>
    <mergeCell ref="AC405:AC406"/>
    <mergeCell ref="AD405:AD406"/>
    <mergeCell ref="T399:T400"/>
    <mergeCell ref="U399:U400"/>
    <mergeCell ref="AF405:AF406"/>
    <mergeCell ref="AG405:AG406"/>
    <mergeCell ref="AH405:AL406"/>
    <mergeCell ref="AM405:AM406"/>
    <mergeCell ref="AD403:AD404"/>
    <mergeCell ref="AF403:AF404"/>
    <mergeCell ref="AG403:AG404"/>
    <mergeCell ref="AH403:AL404"/>
    <mergeCell ref="AH399:AL400"/>
    <mergeCell ref="V399:V400"/>
    <mergeCell ref="W399:W400"/>
    <mergeCell ref="X399:X400"/>
    <mergeCell ref="Y399:Y400"/>
    <mergeCell ref="Z399:Z400"/>
    <mergeCell ref="AA399:AA400"/>
    <mergeCell ref="AA401:AA402"/>
    <mergeCell ref="AB401:AB402"/>
    <mergeCell ref="AC401:AC402"/>
    <mergeCell ref="AD401:AD402"/>
    <mergeCell ref="AF401:AF402"/>
    <mergeCell ref="AG401:AG402"/>
    <mergeCell ref="AH401:AL402"/>
    <mergeCell ref="AM401:AM402"/>
    <mergeCell ref="L401:L402"/>
    <mergeCell ref="AB399:AB400"/>
    <mergeCell ref="AC399:AC400"/>
    <mergeCell ref="AD399:AD400"/>
    <mergeCell ref="AF399:AF400"/>
    <mergeCell ref="AG399:AG400"/>
    <mergeCell ref="P399:P400"/>
    <mergeCell ref="Q399:Q400"/>
    <mergeCell ref="R399:R400"/>
    <mergeCell ref="S399:S400"/>
    <mergeCell ref="R401:R402"/>
    <mergeCell ref="AM399:AM400"/>
    <mergeCell ref="AN399:AN400"/>
    <mergeCell ref="AO399:AO400"/>
    <mergeCell ref="A401:A402"/>
    <mergeCell ref="G401:G402"/>
    <mergeCell ref="H401:H402"/>
    <mergeCell ref="I401:I402"/>
    <mergeCell ref="J401:J402"/>
    <mergeCell ref="K401:K402"/>
    <mergeCell ref="T401:T402"/>
    <mergeCell ref="U401:U402"/>
    <mergeCell ref="V401:V402"/>
    <mergeCell ref="W401:W402"/>
    <mergeCell ref="X401:X402"/>
    <mergeCell ref="M401:M402"/>
    <mergeCell ref="N401:N402"/>
    <mergeCell ref="O401:O402"/>
    <mergeCell ref="P401:P402"/>
    <mergeCell ref="Q401:Q402"/>
    <mergeCell ref="Y401:Y402"/>
    <mergeCell ref="Z401:Z402"/>
    <mergeCell ref="AN401:AN402"/>
    <mergeCell ref="AO401:AO402"/>
    <mergeCell ref="A395:A396"/>
    <mergeCell ref="G395:G396"/>
    <mergeCell ref="H395:H396"/>
    <mergeCell ref="I395:I396"/>
    <mergeCell ref="J395:J396"/>
    <mergeCell ref="K395:K396"/>
    <mergeCell ref="L395:L396"/>
    <mergeCell ref="M395:M396"/>
    <mergeCell ref="N395:N396"/>
    <mergeCell ref="O395:O396"/>
    <mergeCell ref="P395:P396"/>
    <mergeCell ref="Q395:Q396"/>
    <mergeCell ref="R395:R396"/>
    <mergeCell ref="S395:S396"/>
    <mergeCell ref="T395:T396"/>
    <mergeCell ref="U395:U396"/>
    <mergeCell ref="V395:V396"/>
    <mergeCell ref="W395:W396"/>
    <mergeCell ref="X395:X396"/>
    <mergeCell ref="Y395:Y396"/>
    <mergeCell ref="Z395:Z396"/>
    <mergeCell ref="AA395:AA396"/>
    <mergeCell ref="AB395:AB396"/>
    <mergeCell ref="AC395:AC396"/>
    <mergeCell ref="AD395:AD396"/>
    <mergeCell ref="AF395:AF396"/>
    <mergeCell ref="AG395:AG396"/>
    <mergeCell ref="AH395:AL396"/>
    <mergeCell ref="AM395:AM396"/>
    <mergeCell ref="AN395:AN396"/>
    <mergeCell ref="AO395:AO396"/>
    <mergeCell ref="A397:A398"/>
    <mergeCell ref="G397:G398"/>
    <mergeCell ref="H397:H398"/>
    <mergeCell ref="I397:I398"/>
    <mergeCell ref="J397:J398"/>
    <mergeCell ref="K397:K398"/>
    <mergeCell ref="L397:L398"/>
    <mergeCell ref="M397:M398"/>
    <mergeCell ref="N397:N398"/>
    <mergeCell ref="O397:O398"/>
    <mergeCell ref="P397:P398"/>
    <mergeCell ref="Q397:Q398"/>
    <mergeCell ref="R397:R398"/>
    <mergeCell ref="S397:S398"/>
    <mergeCell ref="T397:T398"/>
    <mergeCell ref="U397:U398"/>
    <mergeCell ref="V397:V398"/>
    <mergeCell ref="W397:W398"/>
    <mergeCell ref="X397:X398"/>
    <mergeCell ref="Y397:Y398"/>
    <mergeCell ref="Z397:Z398"/>
    <mergeCell ref="AA397:AA398"/>
    <mergeCell ref="AB397:AB398"/>
    <mergeCell ref="AC397:AC398"/>
    <mergeCell ref="AD397:AD398"/>
    <mergeCell ref="AF397:AF398"/>
    <mergeCell ref="AG397:AG398"/>
    <mergeCell ref="AH397:AL398"/>
    <mergeCell ref="AM397:AM398"/>
    <mergeCell ref="AN397:AN398"/>
    <mergeCell ref="AO397:AO398"/>
    <mergeCell ref="A391:A392"/>
    <mergeCell ref="G391:G392"/>
    <mergeCell ref="H391:H392"/>
    <mergeCell ref="I391:I392"/>
    <mergeCell ref="J391:J392"/>
    <mergeCell ref="K391:K392"/>
    <mergeCell ref="L391:L392"/>
    <mergeCell ref="M391:M392"/>
    <mergeCell ref="N391:N392"/>
    <mergeCell ref="O391:O392"/>
    <mergeCell ref="P391:P392"/>
    <mergeCell ref="Q391:Q392"/>
    <mergeCell ref="R391:R392"/>
    <mergeCell ref="S391:S392"/>
    <mergeCell ref="T391:T392"/>
    <mergeCell ref="U391:U392"/>
    <mergeCell ref="V391:V392"/>
    <mergeCell ref="W391:W392"/>
    <mergeCell ref="X391:X392"/>
    <mergeCell ref="Y391:Y392"/>
    <mergeCell ref="Z391:Z392"/>
    <mergeCell ref="AA391:AA392"/>
    <mergeCell ref="AB391:AB392"/>
    <mergeCell ref="AC391:AC392"/>
    <mergeCell ref="AD391:AD392"/>
    <mergeCell ref="AF391:AF392"/>
    <mergeCell ref="AG391:AG392"/>
    <mergeCell ref="AH391:AL392"/>
    <mergeCell ref="AM391:AM392"/>
    <mergeCell ref="AN391:AN392"/>
    <mergeCell ref="AO391:AO392"/>
    <mergeCell ref="A393:A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V393:V394"/>
    <mergeCell ref="W393:W394"/>
    <mergeCell ref="X393:X394"/>
    <mergeCell ref="Y393:Y394"/>
    <mergeCell ref="Z393:Z394"/>
    <mergeCell ref="AA393:AA394"/>
    <mergeCell ref="AB393:AB394"/>
    <mergeCell ref="AC393:AC394"/>
    <mergeCell ref="AD393:AD394"/>
    <mergeCell ref="AF393:AF394"/>
    <mergeCell ref="AG393:AG394"/>
    <mergeCell ref="AH393:AL394"/>
    <mergeCell ref="AM393:AM394"/>
    <mergeCell ref="AN393:AN394"/>
    <mergeCell ref="AO393:AO394"/>
    <mergeCell ref="A387:A388"/>
    <mergeCell ref="G387:G388"/>
    <mergeCell ref="H387:H388"/>
    <mergeCell ref="I387:I388"/>
    <mergeCell ref="J387:J388"/>
    <mergeCell ref="K387:K388"/>
    <mergeCell ref="L387:L388"/>
    <mergeCell ref="M387:M388"/>
    <mergeCell ref="N387:N388"/>
    <mergeCell ref="O387:O388"/>
    <mergeCell ref="P387:P388"/>
    <mergeCell ref="Q387:Q388"/>
    <mergeCell ref="R387:R388"/>
    <mergeCell ref="S387:S388"/>
    <mergeCell ref="T387:T388"/>
    <mergeCell ref="U387:U388"/>
    <mergeCell ref="V387:V388"/>
    <mergeCell ref="W387:W388"/>
    <mergeCell ref="X387:X388"/>
    <mergeCell ref="Y387:Y388"/>
    <mergeCell ref="Z387:Z388"/>
    <mergeCell ref="AA387:AA388"/>
    <mergeCell ref="AB387:AB388"/>
    <mergeCell ref="AC387:AC388"/>
    <mergeCell ref="AD387:AD388"/>
    <mergeCell ref="AF387:AF388"/>
    <mergeCell ref="AG387:AG388"/>
    <mergeCell ref="AH387:AL388"/>
    <mergeCell ref="AM387:AM388"/>
    <mergeCell ref="AN387:AN388"/>
    <mergeCell ref="AO387:AO388"/>
    <mergeCell ref="A389:A390"/>
    <mergeCell ref="G389:G390"/>
    <mergeCell ref="H389:H390"/>
    <mergeCell ref="I389:I390"/>
    <mergeCell ref="J389:J390"/>
    <mergeCell ref="K389:K390"/>
    <mergeCell ref="L389:L390"/>
    <mergeCell ref="M389:M390"/>
    <mergeCell ref="N389:N390"/>
    <mergeCell ref="O389:O390"/>
    <mergeCell ref="P389:P390"/>
    <mergeCell ref="Q389:Q390"/>
    <mergeCell ref="R389:R390"/>
    <mergeCell ref="S389:S390"/>
    <mergeCell ref="T389:T390"/>
    <mergeCell ref="U389:U390"/>
    <mergeCell ref="V389:V390"/>
    <mergeCell ref="W389:W390"/>
    <mergeCell ref="X389:X390"/>
    <mergeCell ref="Y389:Y390"/>
    <mergeCell ref="Z389:Z390"/>
    <mergeCell ref="AA389:AA390"/>
    <mergeCell ref="AB389:AB390"/>
    <mergeCell ref="AC389:AC390"/>
    <mergeCell ref="AD389:AD390"/>
    <mergeCell ref="AF389:AF390"/>
    <mergeCell ref="AG389:AG390"/>
    <mergeCell ref="AH389:AL390"/>
    <mergeCell ref="AM389:AM390"/>
    <mergeCell ref="AN389:AN390"/>
    <mergeCell ref="AO389:AO390"/>
    <mergeCell ref="A383:A384"/>
    <mergeCell ref="G383:G384"/>
    <mergeCell ref="H383:H384"/>
    <mergeCell ref="I383:I384"/>
    <mergeCell ref="J383:J384"/>
    <mergeCell ref="K383:K384"/>
    <mergeCell ref="L383:L384"/>
    <mergeCell ref="M383:M384"/>
    <mergeCell ref="N383:N384"/>
    <mergeCell ref="O383:O384"/>
    <mergeCell ref="P383:P384"/>
    <mergeCell ref="Q383:Q384"/>
    <mergeCell ref="R383:R384"/>
    <mergeCell ref="S383:S384"/>
    <mergeCell ref="T383:T384"/>
    <mergeCell ref="U383:U384"/>
    <mergeCell ref="V383:V384"/>
    <mergeCell ref="W383:W384"/>
    <mergeCell ref="X383:X384"/>
    <mergeCell ref="Y383:Y384"/>
    <mergeCell ref="Z383:Z384"/>
    <mergeCell ref="AA383:AA384"/>
    <mergeCell ref="AB383:AB384"/>
    <mergeCell ref="AC383:AC384"/>
    <mergeCell ref="AD383:AD384"/>
    <mergeCell ref="AF383:AF384"/>
    <mergeCell ref="AG383:AG384"/>
    <mergeCell ref="AH383:AL384"/>
    <mergeCell ref="AM383:AM384"/>
    <mergeCell ref="AN383:AN384"/>
    <mergeCell ref="AO383:AO384"/>
    <mergeCell ref="A385:A386"/>
    <mergeCell ref="G385:G386"/>
    <mergeCell ref="H385:H386"/>
    <mergeCell ref="I385:I386"/>
    <mergeCell ref="J385:J386"/>
    <mergeCell ref="K385:K386"/>
    <mergeCell ref="L385:L386"/>
    <mergeCell ref="M385:M386"/>
    <mergeCell ref="N385:N386"/>
    <mergeCell ref="O385:O386"/>
    <mergeCell ref="P385:P386"/>
    <mergeCell ref="Q385:Q386"/>
    <mergeCell ref="R385:R386"/>
    <mergeCell ref="S385:S386"/>
    <mergeCell ref="T385:T386"/>
    <mergeCell ref="U385:U386"/>
    <mergeCell ref="V385:V386"/>
    <mergeCell ref="W385:W386"/>
    <mergeCell ref="X385:X386"/>
    <mergeCell ref="Y385:Y386"/>
    <mergeCell ref="Z385:Z386"/>
    <mergeCell ref="AA385:AA386"/>
    <mergeCell ref="AB385:AB386"/>
    <mergeCell ref="AC385:AC386"/>
    <mergeCell ref="AD385:AD386"/>
    <mergeCell ref="AF385:AF386"/>
    <mergeCell ref="AG385:AG386"/>
    <mergeCell ref="AH385:AL386"/>
    <mergeCell ref="AM385:AM386"/>
    <mergeCell ref="AN385:AN386"/>
    <mergeCell ref="AO385:AO386"/>
    <mergeCell ref="A379:A380"/>
    <mergeCell ref="B379:F379"/>
    <mergeCell ref="G379:G380"/>
    <mergeCell ref="H379:H380"/>
    <mergeCell ref="I379:I380"/>
    <mergeCell ref="J379:J380"/>
    <mergeCell ref="K379:K380"/>
    <mergeCell ref="L379:L380"/>
    <mergeCell ref="M379:M380"/>
    <mergeCell ref="N379:N380"/>
    <mergeCell ref="O379:O380"/>
    <mergeCell ref="P379:P380"/>
    <mergeCell ref="Q379:Q380"/>
    <mergeCell ref="R379:R380"/>
    <mergeCell ref="S379:S380"/>
    <mergeCell ref="T379:T380"/>
    <mergeCell ref="U379:U380"/>
    <mergeCell ref="V379:V380"/>
    <mergeCell ref="W379:W380"/>
    <mergeCell ref="X379:X380"/>
    <mergeCell ref="Y379:Y380"/>
    <mergeCell ref="Z379:Z380"/>
    <mergeCell ref="AA379:AA380"/>
    <mergeCell ref="AB379:AB380"/>
    <mergeCell ref="AC379:AC380"/>
    <mergeCell ref="AD379:AD380"/>
    <mergeCell ref="AF379:AF380"/>
    <mergeCell ref="AG379:AG380"/>
    <mergeCell ref="AH379:AL380"/>
    <mergeCell ref="AM379:AM380"/>
    <mergeCell ref="AN379:AN380"/>
    <mergeCell ref="AO379:AO380"/>
    <mergeCell ref="A381:A382"/>
    <mergeCell ref="G381:G382"/>
    <mergeCell ref="H381:H382"/>
    <mergeCell ref="I381:I382"/>
    <mergeCell ref="J381:J382"/>
    <mergeCell ref="K381:K382"/>
    <mergeCell ref="L381:L382"/>
    <mergeCell ref="M381:M382"/>
    <mergeCell ref="N381:N382"/>
    <mergeCell ref="O381:O382"/>
    <mergeCell ref="P381:P382"/>
    <mergeCell ref="Q381:Q382"/>
    <mergeCell ref="R381:R382"/>
    <mergeCell ref="S381:S382"/>
    <mergeCell ref="T381:T382"/>
    <mergeCell ref="U381:U382"/>
    <mergeCell ref="V381:V382"/>
    <mergeCell ref="W381:W382"/>
    <mergeCell ref="X381:X382"/>
    <mergeCell ref="Y381:Y382"/>
    <mergeCell ref="Z381:Z382"/>
    <mergeCell ref="AA381:AA382"/>
    <mergeCell ref="AB381:AB382"/>
    <mergeCell ref="AC381:AC382"/>
    <mergeCell ref="AD381:AD382"/>
    <mergeCell ref="AF381:AF382"/>
    <mergeCell ref="AG381:AG382"/>
    <mergeCell ref="AH381:AL382"/>
    <mergeCell ref="AM381:AM382"/>
    <mergeCell ref="AN381:AN382"/>
    <mergeCell ref="AO381:AO382"/>
    <mergeCell ref="B376:F376"/>
    <mergeCell ref="K377:K378"/>
    <mergeCell ref="L377:L378"/>
    <mergeCell ref="M377:M378"/>
    <mergeCell ref="N377:N378"/>
    <mergeCell ref="A377:A378"/>
    <mergeCell ref="B377:F377"/>
    <mergeCell ref="G377:G378"/>
    <mergeCell ref="H377:H378"/>
    <mergeCell ref="I377:I378"/>
    <mergeCell ref="J377:J378"/>
    <mergeCell ref="O377:O378"/>
    <mergeCell ref="P377:P378"/>
    <mergeCell ref="Q377:Q378"/>
    <mergeCell ref="R377:R378"/>
    <mergeCell ref="S377:S378"/>
    <mergeCell ref="T377:T378"/>
    <mergeCell ref="U377:U378"/>
    <mergeCell ref="V377:V378"/>
    <mergeCell ref="W377:W378"/>
    <mergeCell ref="X377:X378"/>
    <mergeCell ref="Y377:Y378"/>
    <mergeCell ref="Z377:Z378"/>
    <mergeCell ref="AA377:AA378"/>
    <mergeCell ref="AB377:AB378"/>
    <mergeCell ref="AC377:AC378"/>
    <mergeCell ref="AD377:AD378"/>
    <mergeCell ref="AG377:AG378"/>
    <mergeCell ref="AH377:AL378"/>
    <mergeCell ref="AM377:AM378"/>
    <mergeCell ref="AN377:AN378"/>
    <mergeCell ref="AO377:AO378"/>
    <mergeCell ref="B378:F378"/>
    <mergeCell ref="A373:A374"/>
    <mergeCell ref="B373:F373"/>
    <mergeCell ref="G373:G374"/>
    <mergeCell ref="H373:H374"/>
    <mergeCell ref="I373:I374"/>
    <mergeCell ref="J373:J374"/>
    <mergeCell ref="K373:K374"/>
    <mergeCell ref="L373:L374"/>
    <mergeCell ref="M373:M374"/>
    <mergeCell ref="N373:N374"/>
    <mergeCell ref="O373:O374"/>
    <mergeCell ref="P373:P374"/>
    <mergeCell ref="Q373:Q374"/>
    <mergeCell ref="R373:R374"/>
    <mergeCell ref="S373:S374"/>
    <mergeCell ref="T373:T374"/>
    <mergeCell ref="U373:U374"/>
    <mergeCell ref="V373:V374"/>
    <mergeCell ref="W373:W374"/>
    <mergeCell ref="X373:X374"/>
    <mergeCell ref="Y373:Y374"/>
    <mergeCell ref="Z373:Z374"/>
    <mergeCell ref="AA373:AA374"/>
    <mergeCell ref="AG373:AG374"/>
    <mergeCell ref="AH373:AL374"/>
    <mergeCell ref="AM373:AM374"/>
    <mergeCell ref="AN373:AN374"/>
    <mergeCell ref="AO373:AO374"/>
    <mergeCell ref="B374:F374"/>
    <mergeCell ref="A375:A376"/>
    <mergeCell ref="B375:F375"/>
    <mergeCell ref="G375:G376"/>
    <mergeCell ref="H375:H376"/>
    <mergeCell ref="I375:I376"/>
    <mergeCell ref="J375:J376"/>
    <mergeCell ref="K375:K376"/>
    <mergeCell ref="L375:L376"/>
    <mergeCell ref="M375:M376"/>
    <mergeCell ref="N375:N376"/>
    <mergeCell ref="O375:O376"/>
    <mergeCell ref="P375:P376"/>
    <mergeCell ref="Q375:Q376"/>
    <mergeCell ref="R375:R376"/>
    <mergeCell ref="S375:S376"/>
    <mergeCell ref="T375:T376"/>
    <mergeCell ref="U375:U376"/>
    <mergeCell ref="V375:V376"/>
    <mergeCell ref="W375:W376"/>
    <mergeCell ref="X375:X376"/>
    <mergeCell ref="Y375:Y376"/>
    <mergeCell ref="Z375:Z376"/>
    <mergeCell ref="AA375:AA376"/>
    <mergeCell ref="AC375:AC376"/>
    <mergeCell ref="AD375:AD376"/>
    <mergeCell ref="AF375:AF376"/>
    <mergeCell ref="AG375:AG376"/>
    <mergeCell ref="AH375:AL376"/>
    <mergeCell ref="AM375:AM376"/>
    <mergeCell ref="AN375:AN376"/>
    <mergeCell ref="AO375:AO376"/>
    <mergeCell ref="O369:O370"/>
    <mergeCell ref="P369:P370"/>
    <mergeCell ref="Q369:Q370"/>
    <mergeCell ref="R369:R370"/>
    <mergeCell ref="S369:S370"/>
    <mergeCell ref="T369:T370"/>
    <mergeCell ref="U369:U370"/>
    <mergeCell ref="V369:V370"/>
    <mergeCell ref="W369:W370"/>
    <mergeCell ref="X369:X370"/>
    <mergeCell ref="Y369:Y370"/>
    <mergeCell ref="Z369:Z370"/>
    <mergeCell ref="AA369:AA370"/>
    <mergeCell ref="AB369:AB370"/>
    <mergeCell ref="AC369:AC370"/>
    <mergeCell ref="AD369:AD370"/>
    <mergeCell ref="AF369:AF370"/>
    <mergeCell ref="AG369:AG370"/>
    <mergeCell ref="AH369:AL370"/>
    <mergeCell ref="AM369:AM370"/>
    <mergeCell ref="AN369:AN370"/>
    <mergeCell ref="AO369:AO370"/>
    <mergeCell ref="U371:U372"/>
    <mergeCell ref="AB373:AB374"/>
    <mergeCell ref="AC373:AC374"/>
    <mergeCell ref="AD373:AD374"/>
    <mergeCell ref="A371:A372"/>
    <mergeCell ref="B371:F371"/>
    <mergeCell ref="G371:G372"/>
    <mergeCell ref="H371:H372"/>
    <mergeCell ref="I371:I372"/>
    <mergeCell ref="J371:J372"/>
    <mergeCell ref="K371:K372"/>
    <mergeCell ref="L371:L372"/>
    <mergeCell ref="M371:M372"/>
    <mergeCell ref="N371:N372"/>
    <mergeCell ref="O371:O372"/>
    <mergeCell ref="P371:P372"/>
    <mergeCell ref="Q371:Q372"/>
    <mergeCell ref="R371:R372"/>
    <mergeCell ref="S371:S372"/>
    <mergeCell ref="T371:T372"/>
    <mergeCell ref="AB375:AB376"/>
    <mergeCell ref="A365:A366"/>
    <mergeCell ref="B365:F365"/>
    <mergeCell ref="G365:G366"/>
    <mergeCell ref="H365:H366"/>
    <mergeCell ref="I365:I366"/>
    <mergeCell ref="J365:J366"/>
    <mergeCell ref="K365:K366"/>
    <mergeCell ref="L365:L366"/>
    <mergeCell ref="M365:M366"/>
    <mergeCell ref="N365:N366"/>
    <mergeCell ref="O365:O366"/>
    <mergeCell ref="P365:P366"/>
    <mergeCell ref="Q365:Q366"/>
    <mergeCell ref="R365:R366"/>
    <mergeCell ref="S365:S366"/>
    <mergeCell ref="T365:T366"/>
    <mergeCell ref="B370:F370"/>
    <mergeCell ref="AD365:AD366"/>
    <mergeCell ref="AF365:AF366"/>
    <mergeCell ref="AG365:AG366"/>
    <mergeCell ref="AH365:AL366"/>
    <mergeCell ref="AM365:AM366"/>
    <mergeCell ref="AN365:AN366"/>
    <mergeCell ref="AO365:AO366"/>
    <mergeCell ref="B366:F366"/>
    <mergeCell ref="V371:V372"/>
    <mergeCell ref="W371:W372"/>
    <mergeCell ref="X371:X372"/>
    <mergeCell ref="Y371:Y372"/>
    <mergeCell ref="Z371:Z372"/>
    <mergeCell ref="AA371:AA372"/>
    <mergeCell ref="AB371:AB372"/>
    <mergeCell ref="AC371:AC372"/>
    <mergeCell ref="AD371:AD372"/>
    <mergeCell ref="AF371:AF372"/>
    <mergeCell ref="AG371:AG372"/>
    <mergeCell ref="AH371:AL372"/>
    <mergeCell ref="AM371:AM372"/>
    <mergeCell ref="AN371:AN372"/>
    <mergeCell ref="AO371:AO372"/>
    <mergeCell ref="B372:F372"/>
    <mergeCell ref="P367:P368"/>
    <mergeCell ref="S367:S368"/>
    <mergeCell ref="A361:A362"/>
    <mergeCell ref="B361:F361"/>
    <mergeCell ref="G361:G362"/>
    <mergeCell ref="H361:H362"/>
    <mergeCell ref="I361:I362"/>
    <mergeCell ref="J361:J362"/>
    <mergeCell ref="K361:K362"/>
    <mergeCell ref="L361:L362"/>
    <mergeCell ref="M361:M362"/>
    <mergeCell ref="N361:N362"/>
    <mergeCell ref="O361:O362"/>
    <mergeCell ref="P361:P362"/>
    <mergeCell ref="Q361:Q362"/>
    <mergeCell ref="R361:R362"/>
    <mergeCell ref="S361:S362"/>
    <mergeCell ref="T361:T362"/>
    <mergeCell ref="A363:A364"/>
    <mergeCell ref="B363:F363"/>
    <mergeCell ref="G363:G364"/>
    <mergeCell ref="H363:H364"/>
    <mergeCell ref="I363:I364"/>
    <mergeCell ref="J363:J364"/>
    <mergeCell ref="K363:K364"/>
    <mergeCell ref="L363:L364"/>
    <mergeCell ref="M363:M364"/>
    <mergeCell ref="N363:N364"/>
    <mergeCell ref="O363:O364"/>
    <mergeCell ref="P363:P364"/>
    <mergeCell ref="Q363:Q364"/>
    <mergeCell ref="R363:R364"/>
    <mergeCell ref="S363:S364"/>
    <mergeCell ref="T363:T364"/>
    <mergeCell ref="AG361:AG362"/>
    <mergeCell ref="AH361:AL362"/>
    <mergeCell ref="AM361:AM362"/>
    <mergeCell ref="AN361:AN362"/>
    <mergeCell ref="AO361:AO362"/>
    <mergeCell ref="B362:F362"/>
    <mergeCell ref="V363:V364"/>
    <mergeCell ref="W363:W364"/>
    <mergeCell ref="X363:X364"/>
    <mergeCell ref="Y363:Y364"/>
    <mergeCell ref="Z363:Z364"/>
    <mergeCell ref="AA363:AA364"/>
    <mergeCell ref="AB363:AB364"/>
    <mergeCell ref="AC363:AC364"/>
    <mergeCell ref="AD363:AD364"/>
    <mergeCell ref="AF363:AF364"/>
    <mergeCell ref="AG363:AG364"/>
    <mergeCell ref="AH363:AL364"/>
    <mergeCell ref="AM363:AM364"/>
    <mergeCell ref="AN363:AN364"/>
    <mergeCell ref="AO363:AO364"/>
    <mergeCell ref="B364:F364"/>
    <mergeCell ref="U363:U364"/>
    <mergeCell ref="A357:A358"/>
    <mergeCell ref="B357:F357"/>
    <mergeCell ref="G357:G358"/>
    <mergeCell ref="H357:H358"/>
    <mergeCell ref="I357:I358"/>
    <mergeCell ref="J357:J358"/>
    <mergeCell ref="O357:O358"/>
    <mergeCell ref="P357:P358"/>
    <mergeCell ref="AM359:AM360"/>
    <mergeCell ref="A359:A360"/>
    <mergeCell ref="B359:F359"/>
    <mergeCell ref="G359:G360"/>
    <mergeCell ref="H359:H360"/>
    <mergeCell ref="I359:I360"/>
    <mergeCell ref="J359:J360"/>
    <mergeCell ref="K359:K360"/>
    <mergeCell ref="L359:L360"/>
    <mergeCell ref="M359:M360"/>
    <mergeCell ref="N359:N360"/>
    <mergeCell ref="O359:O360"/>
    <mergeCell ref="P359:P360"/>
    <mergeCell ref="Q359:Q360"/>
    <mergeCell ref="R359:R360"/>
    <mergeCell ref="S359:S360"/>
    <mergeCell ref="T359:T360"/>
    <mergeCell ref="U359:U360"/>
    <mergeCell ref="AN359:AN360"/>
    <mergeCell ref="AO359:AO360"/>
    <mergeCell ref="B360:F360"/>
    <mergeCell ref="AB359:AB360"/>
    <mergeCell ref="AC359:AC360"/>
    <mergeCell ref="AD359:AD360"/>
    <mergeCell ref="AF359:AF360"/>
    <mergeCell ref="Q357:Q358"/>
    <mergeCell ref="R357:R358"/>
    <mergeCell ref="S357:S358"/>
    <mergeCell ref="T357:T358"/>
    <mergeCell ref="U357:U358"/>
    <mergeCell ref="B358:F358"/>
    <mergeCell ref="K357:K358"/>
    <mergeCell ref="L357:L358"/>
    <mergeCell ref="M357:M358"/>
    <mergeCell ref="N357:N358"/>
    <mergeCell ref="AG359:AG360"/>
    <mergeCell ref="AH359:AL360"/>
    <mergeCell ref="V359:V360"/>
    <mergeCell ref="W359:W360"/>
    <mergeCell ref="X359:X360"/>
    <mergeCell ref="Y359:Y360"/>
    <mergeCell ref="Z359:Z360"/>
    <mergeCell ref="AA359:AA360"/>
    <mergeCell ref="AO357:AO358"/>
    <mergeCell ref="B328:F328"/>
    <mergeCell ref="K329:K330"/>
    <mergeCell ref="L329:L330"/>
    <mergeCell ref="V353:V354"/>
    <mergeCell ref="W353:W354"/>
    <mergeCell ref="X353:X354"/>
    <mergeCell ref="Y353:Y354"/>
    <mergeCell ref="Z353:Z354"/>
    <mergeCell ref="AA353:AA354"/>
    <mergeCell ref="AB353:AB354"/>
    <mergeCell ref="AC353:AC354"/>
    <mergeCell ref="AD353:AD354"/>
    <mergeCell ref="AA333:AA334"/>
    <mergeCell ref="AM341:AM342"/>
    <mergeCell ref="AF339:AF340"/>
    <mergeCell ref="AG339:AG340"/>
    <mergeCell ref="AH339:AL340"/>
    <mergeCell ref="AM339:AM340"/>
    <mergeCell ref="AG337:AG338"/>
    <mergeCell ref="V327:V328"/>
    <mergeCell ref="W327:W328"/>
    <mergeCell ref="AH337:AL338"/>
    <mergeCell ref="N329:N330"/>
    <mergeCell ref="B356:F356"/>
    <mergeCell ref="O327:O328"/>
    <mergeCell ref="A353:A354"/>
    <mergeCell ref="B353:F353"/>
    <mergeCell ref="G353:G354"/>
    <mergeCell ref="H353:H354"/>
    <mergeCell ref="I353:I354"/>
    <mergeCell ref="J353:J354"/>
    <mergeCell ref="AF353:AF354"/>
    <mergeCell ref="P327:P328"/>
    <mergeCell ref="Q327:Q328"/>
    <mergeCell ref="R327:R328"/>
    <mergeCell ref="S327:S328"/>
    <mergeCell ref="K353:K354"/>
    <mergeCell ref="L353:L354"/>
    <mergeCell ref="M353:M354"/>
    <mergeCell ref="N353:N354"/>
    <mergeCell ref="O353:O354"/>
    <mergeCell ref="AD329:AD330"/>
    <mergeCell ref="AF337:AF338"/>
    <mergeCell ref="R335:R336"/>
    <mergeCell ref="Y333:Y334"/>
    <mergeCell ref="Z333:Z334"/>
    <mergeCell ref="X327:X328"/>
    <mergeCell ref="Y327:Y328"/>
    <mergeCell ref="Z327:Z328"/>
    <mergeCell ref="AA327:AA328"/>
    <mergeCell ref="AB327:AB328"/>
    <mergeCell ref="AC327:AC328"/>
    <mergeCell ref="AD327:AD328"/>
    <mergeCell ref="AF327:AF328"/>
    <mergeCell ref="P353:P354"/>
    <mergeCell ref="A323:A324"/>
    <mergeCell ref="AN353:AN354"/>
    <mergeCell ref="AO353:AO354"/>
    <mergeCell ref="B354:F354"/>
    <mergeCell ref="A299:A300"/>
    <mergeCell ref="A301:A302"/>
    <mergeCell ref="A303:A304"/>
    <mergeCell ref="A305:A306"/>
    <mergeCell ref="A307:A308"/>
    <mergeCell ref="A309:A310"/>
    <mergeCell ref="A327:A328"/>
    <mergeCell ref="B327:F327"/>
    <mergeCell ref="G327:G328"/>
    <mergeCell ref="H327:H328"/>
    <mergeCell ref="I327:I328"/>
    <mergeCell ref="A313:A314"/>
    <mergeCell ref="A315:A316"/>
    <mergeCell ref="A317:A318"/>
    <mergeCell ref="A319:A320"/>
    <mergeCell ref="A321:A322"/>
    <mergeCell ref="K327:K328"/>
    <mergeCell ref="L327:L328"/>
    <mergeCell ref="M327:M328"/>
    <mergeCell ref="AG353:AG354"/>
    <mergeCell ref="AH353:AL354"/>
    <mergeCell ref="AM353:AM354"/>
    <mergeCell ref="AG327:AG328"/>
    <mergeCell ref="AH327:AL328"/>
    <mergeCell ref="AM327:AM328"/>
    <mergeCell ref="U327:U328"/>
    <mergeCell ref="AN327:AN328"/>
    <mergeCell ref="AO327:AO328"/>
    <mergeCell ref="J327:J328"/>
    <mergeCell ref="O297:O298"/>
    <mergeCell ref="P297:P298"/>
    <mergeCell ref="Q297:Q298"/>
    <mergeCell ref="R297:R298"/>
    <mergeCell ref="S297:S298"/>
    <mergeCell ref="T327:T328"/>
    <mergeCell ref="U297:U298"/>
    <mergeCell ref="V297:V298"/>
    <mergeCell ref="W297:W298"/>
    <mergeCell ref="H325:H326"/>
    <mergeCell ref="I325:I326"/>
    <mergeCell ref="J325:J326"/>
    <mergeCell ref="U325:U326"/>
    <mergeCell ref="V325:V326"/>
    <mergeCell ref="W325:W326"/>
    <mergeCell ref="N297:N298"/>
    <mergeCell ref="N327:N328"/>
    <mergeCell ref="U321:U322"/>
    <mergeCell ref="V321:V322"/>
    <mergeCell ref="W321:W322"/>
    <mergeCell ref="U305:U306"/>
    <mergeCell ref="V305:V306"/>
    <mergeCell ref="L303:L304"/>
    <mergeCell ref="K325:K326"/>
    <mergeCell ref="P323:P324"/>
    <mergeCell ref="Q323:Q324"/>
    <mergeCell ref="R323:R324"/>
    <mergeCell ref="S323:S324"/>
    <mergeCell ref="T323:T324"/>
    <mergeCell ref="U323:U324"/>
    <mergeCell ref="A185:A186"/>
    <mergeCell ref="X297:X298"/>
    <mergeCell ref="Y297:Y298"/>
    <mergeCell ref="Z297:Z298"/>
    <mergeCell ref="AA297:AA298"/>
    <mergeCell ref="AB297:AB298"/>
    <mergeCell ref="A241:A242"/>
    <mergeCell ref="A243:A244"/>
    <mergeCell ref="A245:A246"/>
    <mergeCell ref="A247:A248"/>
    <mergeCell ref="AC297:AC298"/>
    <mergeCell ref="AD297:AD298"/>
    <mergeCell ref="AF297:AF298"/>
    <mergeCell ref="AG297:AG298"/>
    <mergeCell ref="AH297:AL298"/>
    <mergeCell ref="AM297:AM298"/>
    <mergeCell ref="AN297:AN298"/>
    <mergeCell ref="B283:F283"/>
    <mergeCell ref="B278:F278"/>
    <mergeCell ref="A281:A282"/>
    <mergeCell ref="A283:A284"/>
    <mergeCell ref="A197:A198"/>
    <mergeCell ref="A277:A278"/>
    <mergeCell ref="A279:A280"/>
    <mergeCell ref="B285:F285"/>
    <mergeCell ref="B284:F284"/>
    <mergeCell ref="B295:F295"/>
    <mergeCell ref="B279:F279"/>
    <mergeCell ref="B280:F280"/>
    <mergeCell ref="B293:F293"/>
    <mergeCell ref="B298:F298"/>
    <mergeCell ref="A265:A266"/>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A309:AA310"/>
    <mergeCell ref="X311:X312"/>
    <mergeCell ref="Y311:Y312"/>
    <mergeCell ref="AO297:AO298"/>
    <mergeCell ref="A217:A218"/>
    <mergeCell ref="A219:A220"/>
    <mergeCell ref="A221:A222"/>
    <mergeCell ref="A223:A224"/>
    <mergeCell ref="A225:A226"/>
    <mergeCell ref="A231:A232"/>
    <mergeCell ref="A233:A234"/>
    <mergeCell ref="A237:A238"/>
    <mergeCell ref="A251:A252"/>
    <mergeCell ref="A253:A254"/>
    <mergeCell ref="A255:A256"/>
    <mergeCell ref="A257:A258"/>
    <mergeCell ref="A259:A260"/>
    <mergeCell ref="A261:A262"/>
    <mergeCell ref="A263:A264"/>
    <mergeCell ref="J297:J298"/>
    <mergeCell ref="K297:K298"/>
    <mergeCell ref="L297:L298"/>
    <mergeCell ref="M297:M298"/>
    <mergeCell ref="G289:G290"/>
    <mergeCell ref="B223:F223"/>
    <mergeCell ref="G223:G224"/>
    <mergeCell ref="A293:A294"/>
    <mergeCell ref="A295:A296"/>
    <mergeCell ref="A297:A298"/>
    <mergeCell ref="G297:G298"/>
    <mergeCell ref="H297:H298"/>
    <mergeCell ref="I297:I298"/>
    <mergeCell ref="B326:F326"/>
    <mergeCell ref="P325:P326"/>
    <mergeCell ref="B321:F321"/>
    <mergeCell ref="G321:G322"/>
    <mergeCell ref="H321:H322"/>
    <mergeCell ref="I321:I322"/>
    <mergeCell ref="J321:J322"/>
    <mergeCell ref="X313:X314"/>
    <mergeCell ref="A267:A268"/>
    <mergeCell ref="A269:A270"/>
    <mergeCell ref="A271:A272"/>
    <mergeCell ref="A273:A274"/>
    <mergeCell ref="A275:A276"/>
    <mergeCell ref="A291:A292"/>
    <mergeCell ref="S325:S326"/>
    <mergeCell ref="T325:T326"/>
    <mergeCell ref="K321:K322"/>
    <mergeCell ref="L321:L322"/>
    <mergeCell ref="M321:M322"/>
    <mergeCell ref="N321:N322"/>
    <mergeCell ref="B296:F296"/>
    <mergeCell ref="B297:F297"/>
    <mergeCell ref="T297:T298"/>
    <mergeCell ref="X315:X316"/>
    <mergeCell ref="S313:S314"/>
    <mergeCell ref="T313:T314"/>
    <mergeCell ref="L323:L324"/>
    <mergeCell ref="M323:M324"/>
    <mergeCell ref="N323:N324"/>
    <mergeCell ref="O323:O324"/>
    <mergeCell ref="A311:A312"/>
    <mergeCell ref="G325:G326"/>
    <mergeCell ref="A189:A190"/>
    <mergeCell ref="A191:A192"/>
    <mergeCell ref="A193:A194"/>
    <mergeCell ref="A195:A196"/>
    <mergeCell ref="A285:A286"/>
    <mergeCell ref="A287:A288"/>
    <mergeCell ref="A289:A290"/>
    <mergeCell ref="A199:A200"/>
    <mergeCell ref="A201:A202"/>
    <mergeCell ref="A203:A204"/>
    <mergeCell ref="A205:A206"/>
    <mergeCell ref="A207:A208"/>
    <mergeCell ref="A209:A210"/>
    <mergeCell ref="A211:A212"/>
    <mergeCell ref="A213:A214"/>
    <mergeCell ref="A215:A216"/>
    <mergeCell ref="B325:F325"/>
    <mergeCell ref="A325:A326"/>
    <mergeCell ref="B320:F320"/>
    <mergeCell ref="B313:F313"/>
    <mergeCell ref="B314:F314"/>
    <mergeCell ref="B315:F315"/>
    <mergeCell ref="B316:F316"/>
    <mergeCell ref="B309:F309"/>
    <mergeCell ref="B308:F308"/>
    <mergeCell ref="B302:F302"/>
    <mergeCell ref="B303:F303"/>
    <mergeCell ref="B277:F277"/>
    <mergeCell ref="B225:F225"/>
    <mergeCell ref="B236:F236"/>
    <mergeCell ref="B239:F239"/>
    <mergeCell ref="B227:F227"/>
    <mergeCell ref="B55:F55"/>
    <mergeCell ref="G279:G280"/>
    <mergeCell ref="B290:F290"/>
    <mergeCell ref="AH39:AL40"/>
    <mergeCell ref="AM39:AM40"/>
    <mergeCell ref="AN39:AN40"/>
    <mergeCell ref="Z41:Z42"/>
    <mergeCell ref="AA41:AA42"/>
    <mergeCell ref="AB41:AB42"/>
    <mergeCell ref="AC41:AC42"/>
    <mergeCell ref="AD41:AD42"/>
    <mergeCell ref="AF41:AF42"/>
    <mergeCell ref="AC39:AC40"/>
    <mergeCell ref="Q325:Q326"/>
    <mergeCell ref="R325:R326"/>
    <mergeCell ref="AU55:AU56"/>
    <mergeCell ref="AR55:AR56"/>
    <mergeCell ref="AQ55:AQ56"/>
    <mergeCell ref="AO55:AO56"/>
    <mergeCell ref="Q55:Q56"/>
    <mergeCell ref="AO325:AO326"/>
    <mergeCell ref="X325:X326"/>
    <mergeCell ref="Y325:Y326"/>
    <mergeCell ref="AG321:AG322"/>
    <mergeCell ref="AH321:AL322"/>
    <mergeCell ref="AM321:AM322"/>
    <mergeCell ref="AN321:AN322"/>
    <mergeCell ref="AC321:AC322"/>
    <mergeCell ref="L325:L326"/>
    <mergeCell ref="M325:M326"/>
    <mergeCell ref="N325:N326"/>
    <mergeCell ref="O325:O326"/>
    <mergeCell ref="AG325:AG326"/>
    <mergeCell ref="AH325:AL326"/>
    <mergeCell ref="AM325:AM326"/>
    <mergeCell ref="AN325:AN326"/>
    <mergeCell ref="X323:X324"/>
    <mergeCell ref="Y323:Y324"/>
    <mergeCell ref="Z323:Z324"/>
    <mergeCell ref="AA323:AA324"/>
    <mergeCell ref="AB323:AB324"/>
    <mergeCell ref="AC323:AC324"/>
    <mergeCell ref="AD323:AD324"/>
    <mergeCell ref="AF323:AF324"/>
    <mergeCell ref="AG323:AG324"/>
    <mergeCell ref="AH323:AL324"/>
    <mergeCell ref="AM323:AM324"/>
    <mergeCell ref="AN323:AN324"/>
    <mergeCell ref="AB325:AB326"/>
    <mergeCell ref="Z325:Z326"/>
    <mergeCell ref="AA325:AA326"/>
    <mergeCell ref="Z317:Z318"/>
    <mergeCell ref="X321:X322"/>
    <mergeCell ref="Y321:Y322"/>
    <mergeCell ref="Z321:Z322"/>
    <mergeCell ref="AA317:AA318"/>
    <mergeCell ref="AB317:AB318"/>
    <mergeCell ref="AC317:AC318"/>
    <mergeCell ref="AD317:AD318"/>
    <mergeCell ref="AF317:AF318"/>
    <mergeCell ref="AC319:AC320"/>
    <mergeCell ref="AD319:AD320"/>
    <mergeCell ref="AF319:AF320"/>
    <mergeCell ref="U319:U320"/>
    <mergeCell ref="V319:V320"/>
    <mergeCell ref="AA321:AA322"/>
    <mergeCell ref="AB321:AB322"/>
    <mergeCell ref="AC325:AC326"/>
    <mergeCell ref="AD325:AD326"/>
    <mergeCell ref="AF325:AF326"/>
    <mergeCell ref="AO323:AO324"/>
    <mergeCell ref="B324:F324"/>
    <mergeCell ref="B317:F317"/>
    <mergeCell ref="G317:G318"/>
    <mergeCell ref="H317:H318"/>
    <mergeCell ref="I317:I318"/>
    <mergeCell ref="J317:J318"/>
    <mergeCell ref="K317:K318"/>
    <mergeCell ref="L317:L318"/>
    <mergeCell ref="M317:M318"/>
    <mergeCell ref="N317:N318"/>
    <mergeCell ref="O317:O318"/>
    <mergeCell ref="P317:P318"/>
    <mergeCell ref="Q317:Q318"/>
    <mergeCell ref="R317:R318"/>
    <mergeCell ref="S317:S318"/>
    <mergeCell ref="T317:T318"/>
    <mergeCell ref="U317:U318"/>
    <mergeCell ref="V317:V318"/>
    <mergeCell ref="W317:W318"/>
    <mergeCell ref="AG317:AG318"/>
    <mergeCell ref="AH317:AL318"/>
    <mergeCell ref="AD321:AD322"/>
    <mergeCell ref="AF321:AF322"/>
    <mergeCell ref="O321:O322"/>
    <mergeCell ref="P321:P322"/>
    <mergeCell ref="Q321:Q322"/>
    <mergeCell ref="R321:R322"/>
    <mergeCell ref="S321:S322"/>
    <mergeCell ref="T321:T322"/>
    <mergeCell ref="AO321:AO322"/>
    <mergeCell ref="B322:F322"/>
    <mergeCell ref="B323:F323"/>
    <mergeCell ref="G323:G324"/>
    <mergeCell ref="H323:H324"/>
    <mergeCell ref="I323:I324"/>
    <mergeCell ref="J323:J324"/>
    <mergeCell ref="K323:K324"/>
    <mergeCell ref="AN313:AN314"/>
    <mergeCell ref="AO317:AO318"/>
    <mergeCell ref="AF315:AF316"/>
    <mergeCell ref="AG315:AG316"/>
    <mergeCell ref="AH315:AL316"/>
    <mergeCell ref="AM315:AM316"/>
    <mergeCell ref="B318:F318"/>
    <mergeCell ref="B319:F319"/>
    <mergeCell ref="G319:G320"/>
    <mergeCell ref="H319:H320"/>
    <mergeCell ref="I319:I320"/>
    <mergeCell ref="J319:J320"/>
    <mergeCell ref="K319:K320"/>
    <mergeCell ref="L319:L320"/>
    <mergeCell ref="M319:M320"/>
    <mergeCell ref="N319:N320"/>
    <mergeCell ref="O319:O320"/>
    <mergeCell ref="P319:P320"/>
    <mergeCell ref="Q319:Q320"/>
    <mergeCell ref="R319:R320"/>
    <mergeCell ref="S319:S320"/>
    <mergeCell ref="T319:T320"/>
    <mergeCell ref="V323:V324"/>
    <mergeCell ref="W323:W324"/>
    <mergeCell ref="Y315:Y316"/>
    <mergeCell ref="AG319:AG320"/>
    <mergeCell ref="AH319:AL320"/>
    <mergeCell ref="AM319:AM320"/>
    <mergeCell ref="AN319:AN320"/>
    <mergeCell ref="U313:U314"/>
    <mergeCell ref="Y313:Y314"/>
    <mergeCell ref="Z313:Z314"/>
    <mergeCell ref="V315:V316"/>
    <mergeCell ref="W315:W316"/>
    <mergeCell ref="AB311:AB312"/>
    <mergeCell ref="AC311:AC312"/>
    <mergeCell ref="AB315:AB316"/>
    <mergeCell ref="AC315:AC316"/>
    <mergeCell ref="AD315:AD316"/>
    <mergeCell ref="AN315:AN316"/>
    <mergeCell ref="AO319:AO320"/>
    <mergeCell ref="AF313:AF314"/>
    <mergeCell ref="AG313:AG314"/>
    <mergeCell ref="AH313:AL314"/>
    <mergeCell ref="AM313:AM314"/>
    <mergeCell ref="AM317:AM318"/>
    <mergeCell ref="AN317:AN318"/>
    <mergeCell ref="X319:X320"/>
    <mergeCell ref="Y319:Y320"/>
    <mergeCell ref="Z319:Z320"/>
    <mergeCell ref="AA319:AA320"/>
    <mergeCell ref="AB319:AB320"/>
    <mergeCell ref="W319:W320"/>
    <mergeCell ref="AA313:AA314"/>
    <mergeCell ref="Z315:Z316"/>
    <mergeCell ref="AA315:AA316"/>
    <mergeCell ref="X317:X318"/>
    <mergeCell ref="Y317:Y318"/>
    <mergeCell ref="G315:G316"/>
    <mergeCell ref="H315:H316"/>
    <mergeCell ref="I315:I316"/>
    <mergeCell ref="J315:J316"/>
    <mergeCell ref="K315:K316"/>
    <mergeCell ref="L315:L316"/>
    <mergeCell ref="M315:M316"/>
    <mergeCell ref="N315:N316"/>
    <mergeCell ref="O315:O316"/>
    <mergeCell ref="P315:P316"/>
    <mergeCell ref="Q315:Q316"/>
    <mergeCell ref="R315:R316"/>
    <mergeCell ref="S315:S316"/>
    <mergeCell ref="T315:T316"/>
    <mergeCell ref="U315:U316"/>
    <mergeCell ref="AN311:AN312"/>
    <mergeCell ref="AO315:AO316"/>
    <mergeCell ref="Z311:Z312"/>
    <mergeCell ref="AA311:AA312"/>
    <mergeCell ref="G313:G314"/>
    <mergeCell ref="H313:H314"/>
    <mergeCell ref="I313:I314"/>
    <mergeCell ref="J313:J314"/>
    <mergeCell ref="K313:K314"/>
    <mergeCell ref="L313:L314"/>
    <mergeCell ref="M313:M314"/>
    <mergeCell ref="N313:N314"/>
    <mergeCell ref="O313:O314"/>
    <mergeCell ref="P313:P314"/>
    <mergeCell ref="Q313:Q314"/>
    <mergeCell ref="R313:R314"/>
    <mergeCell ref="V313:V314"/>
    <mergeCell ref="G309:G310"/>
    <mergeCell ref="H309:H310"/>
    <mergeCell ref="I309:I310"/>
    <mergeCell ref="J309:J310"/>
    <mergeCell ref="K309:K310"/>
    <mergeCell ref="L309:L310"/>
    <mergeCell ref="M309:M310"/>
    <mergeCell ref="N309:N310"/>
    <mergeCell ref="O309:O310"/>
    <mergeCell ref="P309:P310"/>
    <mergeCell ref="Q309:Q310"/>
    <mergeCell ref="R309:R310"/>
    <mergeCell ref="S309:S310"/>
    <mergeCell ref="T309:T310"/>
    <mergeCell ref="U309:U310"/>
    <mergeCell ref="V309:V310"/>
    <mergeCell ref="W309:W310"/>
    <mergeCell ref="AC309:AC310"/>
    <mergeCell ref="AD309:AD310"/>
    <mergeCell ref="AF309:AF310"/>
    <mergeCell ref="AG309:AG310"/>
    <mergeCell ref="AH309:AL310"/>
    <mergeCell ref="AM309:AM310"/>
    <mergeCell ref="AN309:AN310"/>
    <mergeCell ref="AO313:AO314"/>
    <mergeCell ref="L311:L312"/>
    <mergeCell ref="M311:M312"/>
    <mergeCell ref="N311:N312"/>
    <mergeCell ref="O311:O312"/>
    <mergeCell ref="P311:P312"/>
    <mergeCell ref="Q311:Q312"/>
    <mergeCell ref="R311:R312"/>
    <mergeCell ref="S311:S312"/>
    <mergeCell ref="T311:T312"/>
    <mergeCell ref="U311:U312"/>
    <mergeCell ref="V311:V312"/>
    <mergeCell ref="W311:W312"/>
    <mergeCell ref="AD311:AD312"/>
    <mergeCell ref="AF311:AF312"/>
    <mergeCell ref="AG311:AG312"/>
    <mergeCell ref="AH311:AL312"/>
    <mergeCell ref="AM311:AM312"/>
    <mergeCell ref="W313:W314"/>
    <mergeCell ref="AB313:AB314"/>
    <mergeCell ref="AC313:AC314"/>
    <mergeCell ref="AD313:AD314"/>
    <mergeCell ref="X309:X310"/>
    <mergeCell ref="Y309:Y310"/>
    <mergeCell ref="Z309:Z310"/>
    <mergeCell ref="AF307:AF308"/>
    <mergeCell ref="AG307:AG308"/>
    <mergeCell ref="AH307:AL308"/>
    <mergeCell ref="AM307:AM308"/>
    <mergeCell ref="AN307:AN308"/>
    <mergeCell ref="AO311:AO312"/>
    <mergeCell ref="B312:F312"/>
    <mergeCell ref="N307:N308"/>
    <mergeCell ref="O307:O308"/>
    <mergeCell ref="P307:P308"/>
    <mergeCell ref="Q307:Q308"/>
    <mergeCell ref="X305:X306"/>
    <mergeCell ref="Y305:Y306"/>
    <mergeCell ref="Z305:Z306"/>
    <mergeCell ref="AA305:AA306"/>
    <mergeCell ref="AB305:AB306"/>
    <mergeCell ref="AC305:AC306"/>
    <mergeCell ref="AD305:AD306"/>
    <mergeCell ref="AF305:AF306"/>
    <mergeCell ref="AG305:AG306"/>
    <mergeCell ref="AH305:AL306"/>
    <mergeCell ref="AM305:AM306"/>
    <mergeCell ref="AN305:AN306"/>
    <mergeCell ref="AO309:AO310"/>
    <mergeCell ref="B310:F310"/>
    <mergeCell ref="B311:F311"/>
    <mergeCell ref="G311:G312"/>
    <mergeCell ref="H311:H312"/>
    <mergeCell ref="I311:I312"/>
    <mergeCell ref="J311:J312"/>
    <mergeCell ref="K311:K312"/>
    <mergeCell ref="AB309:AB310"/>
    <mergeCell ref="AD299:AD300"/>
    <mergeCell ref="AF299:AF300"/>
    <mergeCell ref="AG299:AG300"/>
    <mergeCell ref="AH299:AL300"/>
    <mergeCell ref="AM299:AM300"/>
    <mergeCell ref="B305:F305"/>
    <mergeCell ref="G305:G306"/>
    <mergeCell ref="H305:H306"/>
    <mergeCell ref="I305:I306"/>
    <mergeCell ref="J305:J306"/>
    <mergeCell ref="K305:K306"/>
    <mergeCell ref="W305:W306"/>
    <mergeCell ref="L305:L306"/>
    <mergeCell ref="M305:M306"/>
    <mergeCell ref="N305:N306"/>
    <mergeCell ref="O305:O306"/>
    <mergeCell ref="P305:P306"/>
    <mergeCell ref="Q305:Q306"/>
    <mergeCell ref="AD303:AD304"/>
    <mergeCell ref="AF303:AF304"/>
    <mergeCell ref="AG303:AG304"/>
    <mergeCell ref="B300:F300"/>
    <mergeCell ref="AB299:AB300"/>
    <mergeCell ref="AM301:AM302"/>
    <mergeCell ref="AC299:AC300"/>
    <mergeCell ref="B306:F306"/>
    <mergeCell ref="AN301:AN302"/>
    <mergeCell ref="U303:U304"/>
    <mergeCell ref="V303:V304"/>
    <mergeCell ref="Y301:Y302"/>
    <mergeCell ref="Z301:Z302"/>
    <mergeCell ref="S301:S302"/>
    <mergeCell ref="T301:T302"/>
    <mergeCell ref="U301:U302"/>
    <mergeCell ref="V301:V302"/>
    <mergeCell ref="AA301:AA302"/>
    <mergeCell ref="AM303:AM304"/>
    <mergeCell ref="W303:W304"/>
    <mergeCell ref="X303:X304"/>
    <mergeCell ref="Y303:Y304"/>
    <mergeCell ref="Z303:Z304"/>
    <mergeCell ref="AA303:AA304"/>
    <mergeCell ref="AC303:AC304"/>
    <mergeCell ref="AB303:AB304"/>
    <mergeCell ref="AH303:AL304"/>
    <mergeCell ref="AB301:AB302"/>
    <mergeCell ref="AC301:AC302"/>
    <mergeCell ref="AD301:AD302"/>
    <mergeCell ref="AF301:AF302"/>
    <mergeCell ref="AG301:AG302"/>
    <mergeCell ref="B307:F307"/>
    <mergeCell ref="G307:G308"/>
    <mergeCell ref="H307:H308"/>
    <mergeCell ref="M303:M304"/>
    <mergeCell ref="N303:N304"/>
    <mergeCell ref="O303:O304"/>
    <mergeCell ref="P303:P304"/>
    <mergeCell ref="Q303:Q304"/>
    <mergeCell ref="R303:R304"/>
    <mergeCell ref="S303:S304"/>
    <mergeCell ref="AH301:AL302"/>
    <mergeCell ref="I307:I308"/>
    <mergeCell ref="J307:J308"/>
    <mergeCell ref="K307:K308"/>
    <mergeCell ref="L307:L308"/>
    <mergeCell ref="M307:M308"/>
    <mergeCell ref="R305:R306"/>
    <mergeCell ref="S305:S306"/>
    <mergeCell ref="T305:T306"/>
    <mergeCell ref="X307:X308"/>
    <mergeCell ref="Y307:Y308"/>
    <mergeCell ref="Z307:Z308"/>
    <mergeCell ref="AA307:AA308"/>
    <mergeCell ref="AB307:AB308"/>
    <mergeCell ref="AC307:AC308"/>
    <mergeCell ref="R307:R308"/>
    <mergeCell ref="S307:S308"/>
    <mergeCell ref="T307:T308"/>
    <mergeCell ref="U307:U308"/>
    <mergeCell ref="V307:V308"/>
    <mergeCell ref="W307:W308"/>
    <mergeCell ref="AD307:AD308"/>
    <mergeCell ref="AO301:AO302"/>
    <mergeCell ref="AN303:AN304"/>
    <mergeCell ref="AO303:AO304"/>
    <mergeCell ref="B304:F304"/>
    <mergeCell ref="G299:G300"/>
    <mergeCell ref="H299:H300"/>
    <mergeCell ref="I299:I300"/>
    <mergeCell ref="J299:J300"/>
    <mergeCell ref="K299:K300"/>
    <mergeCell ref="B299:F299"/>
    <mergeCell ref="B301:F301"/>
    <mergeCell ref="J303:J304"/>
    <mergeCell ref="K303:K304"/>
    <mergeCell ref="T299:T300"/>
    <mergeCell ref="U299:U300"/>
    <mergeCell ref="V299:V300"/>
    <mergeCell ref="W299:W300"/>
    <mergeCell ref="L299:L300"/>
    <mergeCell ref="M299:M300"/>
    <mergeCell ref="N299:N300"/>
    <mergeCell ref="O299:O300"/>
    <mergeCell ref="P299:P300"/>
    <mergeCell ref="Q299:Q300"/>
    <mergeCell ref="X301:X302"/>
    <mergeCell ref="X299:X300"/>
    <mergeCell ref="Y299:Y300"/>
    <mergeCell ref="Z299:Z300"/>
    <mergeCell ref="AA299:AA300"/>
    <mergeCell ref="T303:T304"/>
    <mergeCell ref="G303:G304"/>
    <mergeCell ref="H303:H304"/>
    <mergeCell ref="I303:I304"/>
    <mergeCell ref="AF293:AF294"/>
    <mergeCell ref="AG293:AG294"/>
    <mergeCell ref="AH293:AL294"/>
    <mergeCell ref="AM293:AM294"/>
    <mergeCell ref="AN293:AN294"/>
    <mergeCell ref="T291:T292"/>
    <mergeCell ref="U291:U292"/>
    <mergeCell ref="V291:V292"/>
    <mergeCell ref="W291:W292"/>
    <mergeCell ref="X291:X292"/>
    <mergeCell ref="Y291:Y292"/>
    <mergeCell ref="Z291:Z292"/>
    <mergeCell ref="AA291:AA292"/>
    <mergeCell ref="AB291:AB292"/>
    <mergeCell ref="AC291:AC292"/>
    <mergeCell ref="AO299:AO300"/>
    <mergeCell ref="G301:G302"/>
    <mergeCell ref="H301:H302"/>
    <mergeCell ref="I301:I302"/>
    <mergeCell ref="J301:J302"/>
    <mergeCell ref="K301:K302"/>
    <mergeCell ref="L301:L302"/>
    <mergeCell ref="M301:M302"/>
    <mergeCell ref="N301:N302"/>
    <mergeCell ref="O301:O302"/>
    <mergeCell ref="P301:P302"/>
    <mergeCell ref="Q301:Q302"/>
    <mergeCell ref="R301:R302"/>
    <mergeCell ref="AD291:AD292"/>
    <mergeCell ref="AF291:AF292"/>
    <mergeCell ref="AG291:AG292"/>
    <mergeCell ref="AH291:AL292"/>
    <mergeCell ref="N293:N294"/>
    <mergeCell ref="O293:O294"/>
    <mergeCell ref="P293:P294"/>
    <mergeCell ref="Q293:Q294"/>
    <mergeCell ref="R293:R294"/>
    <mergeCell ref="S293:S294"/>
    <mergeCell ref="T293:T294"/>
    <mergeCell ref="U293:U294"/>
    <mergeCell ref="V293:V294"/>
    <mergeCell ref="W293:W294"/>
    <mergeCell ref="X293:X294"/>
    <mergeCell ref="Y293:Y294"/>
    <mergeCell ref="Z293:Z294"/>
    <mergeCell ref="AA293:AA294"/>
    <mergeCell ref="AB293:AB294"/>
    <mergeCell ref="AC293:AC294"/>
    <mergeCell ref="AD293:AD294"/>
    <mergeCell ref="AA287:AA288"/>
    <mergeCell ref="AB287:AB288"/>
    <mergeCell ref="AC287:AC288"/>
    <mergeCell ref="AD287:AD288"/>
    <mergeCell ref="AF287:AF288"/>
    <mergeCell ref="AG287:AG288"/>
    <mergeCell ref="AH287:AL288"/>
    <mergeCell ref="AM287:AM288"/>
    <mergeCell ref="AN287:AN288"/>
    <mergeCell ref="AO287:AO288"/>
    <mergeCell ref="Y289:Y290"/>
    <mergeCell ref="Z289:Z290"/>
    <mergeCell ref="AA289:AA290"/>
    <mergeCell ref="AB289:AB290"/>
    <mergeCell ref="AC289:AC290"/>
    <mergeCell ref="AM291:AM292"/>
    <mergeCell ref="AN291:AN292"/>
    <mergeCell ref="AO291:AO292"/>
    <mergeCell ref="AG289:AG290"/>
    <mergeCell ref="AH289:AL290"/>
    <mergeCell ref="AM289:AM290"/>
    <mergeCell ref="AN289:AN290"/>
    <mergeCell ref="AO289:AO290"/>
    <mergeCell ref="J289:J290"/>
    <mergeCell ref="K289:K290"/>
    <mergeCell ref="L289:L290"/>
    <mergeCell ref="M289:M290"/>
    <mergeCell ref="N289:N290"/>
    <mergeCell ref="O289:O290"/>
    <mergeCell ref="P289:P290"/>
    <mergeCell ref="Q289:Q290"/>
    <mergeCell ref="R289:R290"/>
    <mergeCell ref="S289:S290"/>
    <mergeCell ref="T289:T290"/>
    <mergeCell ref="U289:U290"/>
    <mergeCell ref="V289:V290"/>
    <mergeCell ref="W289:W290"/>
    <mergeCell ref="X289:X290"/>
    <mergeCell ref="AO293:AO294"/>
    <mergeCell ref="K287:K288"/>
    <mergeCell ref="L287:L288"/>
    <mergeCell ref="M287:M288"/>
    <mergeCell ref="N287:N288"/>
    <mergeCell ref="O287:O288"/>
    <mergeCell ref="P287:P288"/>
    <mergeCell ref="Q287:Q288"/>
    <mergeCell ref="R287:R288"/>
    <mergeCell ref="S287:S288"/>
    <mergeCell ref="T287:T288"/>
    <mergeCell ref="U287:U288"/>
    <mergeCell ref="V287:V288"/>
    <mergeCell ref="W287:W288"/>
    <mergeCell ref="X287:X288"/>
    <mergeCell ref="Y287:Y288"/>
    <mergeCell ref="Z287:Z288"/>
    <mergeCell ref="G283:G284"/>
    <mergeCell ref="H283:H284"/>
    <mergeCell ref="I283:I284"/>
    <mergeCell ref="J283:J284"/>
    <mergeCell ref="K283:K284"/>
    <mergeCell ref="L283:L284"/>
    <mergeCell ref="M283:M284"/>
    <mergeCell ref="N283:N284"/>
    <mergeCell ref="O283:O284"/>
    <mergeCell ref="P283:P284"/>
    <mergeCell ref="Q283:Q284"/>
    <mergeCell ref="R283:R284"/>
    <mergeCell ref="S283:S284"/>
    <mergeCell ref="T283:T284"/>
    <mergeCell ref="U283:U284"/>
    <mergeCell ref="V283:V284"/>
    <mergeCell ref="W283:W284"/>
    <mergeCell ref="X283:X284"/>
    <mergeCell ref="Y283:Y284"/>
    <mergeCell ref="Z283:Z284"/>
    <mergeCell ref="AA283:AA284"/>
    <mergeCell ref="AB283:AB284"/>
    <mergeCell ref="AC283:AC284"/>
    <mergeCell ref="AD283:AD284"/>
    <mergeCell ref="AF283:AF284"/>
    <mergeCell ref="H289:H290"/>
    <mergeCell ref="I289:I290"/>
    <mergeCell ref="AM283:AM284"/>
    <mergeCell ref="AN283:AN284"/>
    <mergeCell ref="AO283:AO284"/>
    <mergeCell ref="G285:G286"/>
    <mergeCell ref="H285:H286"/>
    <mergeCell ref="I285:I286"/>
    <mergeCell ref="J285:J286"/>
    <mergeCell ref="K285:K286"/>
    <mergeCell ref="L285:L286"/>
    <mergeCell ref="M285:M286"/>
    <mergeCell ref="N285:N286"/>
    <mergeCell ref="O285:O286"/>
    <mergeCell ref="P285:P286"/>
    <mergeCell ref="Q285:Q286"/>
    <mergeCell ref="R285:R286"/>
    <mergeCell ref="S285:S286"/>
    <mergeCell ref="T285:T286"/>
    <mergeCell ref="U285:U286"/>
    <mergeCell ref="V285:V286"/>
    <mergeCell ref="W285:W286"/>
    <mergeCell ref="X285:X286"/>
    <mergeCell ref="Y285:Y286"/>
    <mergeCell ref="Z285:Z286"/>
    <mergeCell ref="AA285:AA286"/>
    <mergeCell ref="AB285:AB286"/>
    <mergeCell ref="AC285:AC286"/>
    <mergeCell ref="AD285:AD286"/>
    <mergeCell ref="AF285:AF286"/>
    <mergeCell ref="AG285:AG286"/>
    <mergeCell ref="AH285:AL286"/>
    <mergeCell ref="AM285:AM286"/>
    <mergeCell ref="AN285:AN286"/>
    <mergeCell ref="AO285:AO286"/>
    <mergeCell ref="AM279:AM280"/>
    <mergeCell ref="AN279:AN280"/>
    <mergeCell ref="AO279:AO280"/>
    <mergeCell ref="G281:G282"/>
    <mergeCell ref="H281:H282"/>
    <mergeCell ref="I281:I282"/>
    <mergeCell ref="J281:J282"/>
    <mergeCell ref="K281:K282"/>
    <mergeCell ref="L281:L282"/>
    <mergeCell ref="M281:M282"/>
    <mergeCell ref="N281:N282"/>
    <mergeCell ref="O281:O282"/>
    <mergeCell ref="P281:P282"/>
    <mergeCell ref="Q281:Q282"/>
    <mergeCell ref="R281:R282"/>
    <mergeCell ref="S281:S282"/>
    <mergeCell ref="T281:T282"/>
    <mergeCell ref="U281:U282"/>
    <mergeCell ref="V281:V282"/>
    <mergeCell ref="W281:W282"/>
    <mergeCell ref="X281:X282"/>
    <mergeCell ref="AF281:AF282"/>
    <mergeCell ref="AG281:AG282"/>
    <mergeCell ref="AM281:AM282"/>
    <mergeCell ref="AN281:AN282"/>
    <mergeCell ref="AO281:AO282"/>
    <mergeCell ref="B275:F275"/>
    <mergeCell ref="G275:G276"/>
    <mergeCell ref="H275:H276"/>
    <mergeCell ref="I275:I276"/>
    <mergeCell ref="J275:J276"/>
    <mergeCell ref="K275:K276"/>
    <mergeCell ref="L275:L276"/>
    <mergeCell ref="M275:M276"/>
    <mergeCell ref="N275:N276"/>
    <mergeCell ref="O275:O276"/>
    <mergeCell ref="P275:P276"/>
    <mergeCell ref="Q275:Q276"/>
    <mergeCell ref="R275:R276"/>
    <mergeCell ref="S275:S276"/>
    <mergeCell ref="T275:T276"/>
    <mergeCell ref="U275:U276"/>
    <mergeCell ref="V275:V276"/>
    <mergeCell ref="W275:W276"/>
    <mergeCell ref="X275:X276"/>
    <mergeCell ref="Y275:Y276"/>
    <mergeCell ref="Z275:Z276"/>
    <mergeCell ref="B281:F281"/>
    <mergeCell ref="B282:F282"/>
    <mergeCell ref="AG275:AG276"/>
    <mergeCell ref="AH275:AL276"/>
    <mergeCell ref="AM275:AM276"/>
    <mergeCell ref="AN275:AN276"/>
    <mergeCell ref="AO275:AO276"/>
    <mergeCell ref="B276:F276"/>
    <mergeCell ref="G277:G278"/>
    <mergeCell ref="H277:H278"/>
    <mergeCell ref="I277:I278"/>
    <mergeCell ref="J277:J278"/>
    <mergeCell ref="K277:K278"/>
    <mergeCell ref="L277:L278"/>
    <mergeCell ref="M277:M278"/>
    <mergeCell ref="N277:N278"/>
    <mergeCell ref="O277:O278"/>
    <mergeCell ref="P277:P278"/>
    <mergeCell ref="Q277:Q278"/>
    <mergeCell ref="R277:R278"/>
    <mergeCell ref="S277:S278"/>
    <mergeCell ref="T277:T278"/>
    <mergeCell ref="U277:U278"/>
    <mergeCell ref="V277:V278"/>
    <mergeCell ref="W277:W278"/>
    <mergeCell ref="X277:X278"/>
    <mergeCell ref="Y277:Y278"/>
    <mergeCell ref="Z277:Z278"/>
    <mergeCell ref="AA277:AA278"/>
    <mergeCell ref="AB277:AB278"/>
    <mergeCell ref="AG277:AG278"/>
    <mergeCell ref="AH277:AL278"/>
    <mergeCell ref="AM277:AM278"/>
    <mergeCell ref="AN277:AN278"/>
    <mergeCell ref="AO277:AO278"/>
    <mergeCell ref="B271:F271"/>
    <mergeCell ref="G271:G272"/>
    <mergeCell ref="H271:H272"/>
    <mergeCell ref="I271:I272"/>
    <mergeCell ref="J271:J272"/>
    <mergeCell ref="K271:K272"/>
    <mergeCell ref="L271:L272"/>
    <mergeCell ref="M271:M272"/>
    <mergeCell ref="N271:N272"/>
    <mergeCell ref="O271:O272"/>
    <mergeCell ref="P271:P272"/>
    <mergeCell ref="Q271:Q272"/>
    <mergeCell ref="R271:R272"/>
    <mergeCell ref="S271:S272"/>
    <mergeCell ref="T271:T272"/>
    <mergeCell ref="U271:U272"/>
    <mergeCell ref="V271:V272"/>
    <mergeCell ref="W271:W272"/>
    <mergeCell ref="X271:X272"/>
    <mergeCell ref="Y271:Y272"/>
    <mergeCell ref="Z271:Z272"/>
    <mergeCell ref="AA271:AA272"/>
    <mergeCell ref="AB271:AB272"/>
    <mergeCell ref="AC271:AC272"/>
    <mergeCell ref="AA275:AA276"/>
    <mergeCell ref="AB275:AB276"/>
    <mergeCell ref="AC275:AC276"/>
    <mergeCell ref="AD271:AD272"/>
    <mergeCell ref="AG271:AG272"/>
    <mergeCell ref="AH271:AL272"/>
    <mergeCell ref="AM271:AM272"/>
    <mergeCell ref="AN271:AN272"/>
    <mergeCell ref="AF271:AF272"/>
    <mergeCell ref="AO271:AO272"/>
    <mergeCell ref="B272:F272"/>
    <mergeCell ref="B273:F273"/>
    <mergeCell ref="G273:G274"/>
    <mergeCell ref="H273:H274"/>
    <mergeCell ref="I273:I274"/>
    <mergeCell ref="J273:J274"/>
    <mergeCell ref="K273:K274"/>
    <mergeCell ref="L273:L274"/>
    <mergeCell ref="M273:M274"/>
    <mergeCell ref="N273:N274"/>
    <mergeCell ref="O273:O274"/>
    <mergeCell ref="P273:P274"/>
    <mergeCell ref="Q273:Q274"/>
    <mergeCell ref="R273:R274"/>
    <mergeCell ref="S273:S274"/>
    <mergeCell ref="AD273:AD274"/>
    <mergeCell ref="AF273:AF274"/>
    <mergeCell ref="T273:T274"/>
    <mergeCell ref="U273:U274"/>
    <mergeCell ref="V273:V274"/>
    <mergeCell ref="W273:W274"/>
    <mergeCell ref="X273:X274"/>
    <mergeCell ref="Y273:Y274"/>
    <mergeCell ref="AG273:AG274"/>
    <mergeCell ref="AH273:AL274"/>
    <mergeCell ref="AM273:AM274"/>
    <mergeCell ref="AN273:AN274"/>
    <mergeCell ref="AO273:AO274"/>
    <mergeCell ref="B274:F274"/>
    <mergeCell ref="Z273:Z274"/>
    <mergeCell ref="AA273:AA274"/>
    <mergeCell ref="AB273:AB274"/>
    <mergeCell ref="AC273:AC274"/>
    <mergeCell ref="B267:F267"/>
    <mergeCell ref="G267:G268"/>
    <mergeCell ref="H267:H268"/>
    <mergeCell ref="I267:I268"/>
    <mergeCell ref="J267:J268"/>
    <mergeCell ref="K267:K268"/>
    <mergeCell ref="L267:L268"/>
    <mergeCell ref="M267:M268"/>
    <mergeCell ref="N267:N268"/>
    <mergeCell ref="O267:O268"/>
    <mergeCell ref="P267:P268"/>
    <mergeCell ref="Q267:Q268"/>
    <mergeCell ref="R267:R268"/>
    <mergeCell ref="S267:S268"/>
    <mergeCell ref="T267:T268"/>
    <mergeCell ref="U267:U268"/>
    <mergeCell ref="V267:V268"/>
    <mergeCell ref="W267:W268"/>
    <mergeCell ref="X267:X268"/>
    <mergeCell ref="Y267:Y268"/>
    <mergeCell ref="Z267:Z268"/>
    <mergeCell ref="AA267:AA268"/>
    <mergeCell ref="AB267:AB268"/>
    <mergeCell ref="AC267:AC268"/>
    <mergeCell ref="AD267:AD268"/>
    <mergeCell ref="AF267:AF268"/>
    <mergeCell ref="AG267:AG268"/>
    <mergeCell ref="AH267:AL268"/>
    <mergeCell ref="AM267:AM268"/>
    <mergeCell ref="AN267:AN268"/>
    <mergeCell ref="AO267:AO268"/>
    <mergeCell ref="B268:F268"/>
    <mergeCell ref="B269:F269"/>
    <mergeCell ref="G269:G270"/>
    <mergeCell ref="H269:H270"/>
    <mergeCell ref="I269:I270"/>
    <mergeCell ref="J269:J270"/>
    <mergeCell ref="K269:K270"/>
    <mergeCell ref="L269:L270"/>
    <mergeCell ref="M269:M270"/>
    <mergeCell ref="N269:N270"/>
    <mergeCell ref="O269:O270"/>
    <mergeCell ref="P269:P270"/>
    <mergeCell ref="Q269:Q270"/>
    <mergeCell ref="R269:R270"/>
    <mergeCell ref="S269:S270"/>
    <mergeCell ref="AD269:AD270"/>
    <mergeCell ref="AF269:AF270"/>
    <mergeCell ref="T269:T270"/>
    <mergeCell ref="U269:U270"/>
    <mergeCell ref="V269:V270"/>
    <mergeCell ref="W269:W270"/>
    <mergeCell ref="X269:X270"/>
    <mergeCell ref="Y269:Y270"/>
    <mergeCell ref="AG269:AG270"/>
    <mergeCell ref="AH269:AL270"/>
    <mergeCell ref="AM269:AM270"/>
    <mergeCell ref="AN269:AN270"/>
    <mergeCell ref="AO269:AO270"/>
    <mergeCell ref="B270:F270"/>
    <mergeCell ref="Z269:Z270"/>
    <mergeCell ref="AA269:AA270"/>
    <mergeCell ref="AB269:AB270"/>
    <mergeCell ref="AC269:AC270"/>
    <mergeCell ref="B263:F263"/>
    <mergeCell ref="G263:G264"/>
    <mergeCell ref="H263:H264"/>
    <mergeCell ref="I263:I264"/>
    <mergeCell ref="J263:J264"/>
    <mergeCell ref="K263:K264"/>
    <mergeCell ref="L263:L264"/>
    <mergeCell ref="M263:M264"/>
    <mergeCell ref="N263:N264"/>
    <mergeCell ref="O263:O264"/>
    <mergeCell ref="P263:P264"/>
    <mergeCell ref="Q263:Q264"/>
    <mergeCell ref="R263:R264"/>
    <mergeCell ref="S263:S264"/>
    <mergeCell ref="T263:T264"/>
    <mergeCell ref="U263:U264"/>
    <mergeCell ref="V263:V264"/>
    <mergeCell ref="W263:W264"/>
    <mergeCell ref="X263:X264"/>
    <mergeCell ref="Y263:Y264"/>
    <mergeCell ref="Z263:Z264"/>
    <mergeCell ref="AA263:AA264"/>
    <mergeCell ref="AB263:AB264"/>
    <mergeCell ref="AC263:AC264"/>
    <mergeCell ref="AD263:AD264"/>
    <mergeCell ref="AF263:AF264"/>
    <mergeCell ref="AG263:AG264"/>
    <mergeCell ref="AH263:AL264"/>
    <mergeCell ref="AM263:AM264"/>
    <mergeCell ref="AN263:AN264"/>
    <mergeCell ref="AO263:AO264"/>
    <mergeCell ref="B264:F264"/>
    <mergeCell ref="B265:F265"/>
    <mergeCell ref="G265:G266"/>
    <mergeCell ref="H265:H266"/>
    <mergeCell ref="I265:I266"/>
    <mergeCell ref="J265:J266"/>
    <mergeCell ref="K265:K266"/>
    <mergeCell ref="L265:L266"/>
    <mergeCell ref="M265:M266"/>
    <mergeCell ref="N265:N266"/>
    <mergeCell ref="O265:O266"/>
    <mergeCell ref="P265:P266"/>
    <mergeCell ref="Q265:Q266"/>
    <mergeCell ref="R265:R266"/>
    <mergeCell ref="S265:S266"/>
    <mergeCell ref="AD265:AD266"/>
    <mergeCell ref="AF265:AF266"/>
    <mergeCell ref="T265:T266"/>
    <mergeCell ref="U265:U266"/>
    <mergeCell ref="V265:V266"/>
    <mergeCell ref="W265:W266"/>
    <mergeCell ref="X265:X266"/>
    <mergeCell ref="Y265:Y266"/>
    <mergeCell ref="AG265:AG266"/>
    <mergeCell ref="AH265:AL266"/>
    <mergeCell ref="AM265:AM266"/>
    <mergeCell ref="AN265:AN266"/>
    <mergeCell ref="AO265:AO266"/>
    <mergeCell ref="B266:F266"/>
    <mergeCell ref="Z265:Z266"/>
    <mergeCell ref="AA265:AA266"/>
    <mergeCell ref="AB265:AB266"/>
    <mergeCell ref="AC265:AC266"/>
    <mergeCell ref="B259:F259"/>
    <mergeCell ref="G259:G260"/>
    <mergeCell ref="H259:H260"/>
    <mergeCell ref="I259:I260"/>
    <mergeCell ref="J259:J260"/>
    <mergeCell ref="K259:K260"/>
    <mergeCell ref="L259:L260"/>
    <mergeCell ref="M259:M260"/>
    <mergeCell ref="N259:N260"/>
    <mergeCell ref="O259:O260"/>
    <mergeCell ref="P259:P260"/>
    <mergeCell ref="Q259:Q260"/>
    <mergeCell ref="R259:R260"/>
    <mergeCell ref="S259:S260"/>
    <mergeCell ref="T259:T260"/>
    <mergeCell ref="U259:U260"/>
    <mergeCell ref="V259:V260"/>
    <mergeCell ref="W259:W260"/>
    <mergeCell ref="X259:X260"/>
    <mergeCell ref="Y259:Y260"/>
    <mergeCell ref="Z259:Z260"/>
    <mergeCell ref="AA259:AA260"/>
    <mergeCell ref="AB259:AB260"/>
    <mergeCell ref="AC259:AC260"/>
    <mergeCell ref="AF259:AF260"/>
    <mergeCell ref="AG259:AG260"/>
    <mergeCell ref="AH259:AL260"/>
    <mergeCell ref="AM259:AM260"/>
    <mergeCell ref="AN259:AN260"/>
    <mergeCell ref="AO259:AO260"/>
    <mergeCell ref="B260:F260"/>
    <mergeCell ref="B261:F261"/>
    <mergeCell ref="G261:G262"/>
    <mergeCell ref="H261:H262"/>
    <mergeCell ref="I261:I262"/>
    <mergeCell ref="J261:J262"/>
    <mergeCell ref="K261:K262"/>
    <mergeCell ref="L261:L262"/>
    <mergeCell ref="M261:M262"/>
    <mergeCell ref="N261:N262"/>
    <mergeCell ref="O261:O262"/>
    <mergeCell ref="P261:P262"/>
    <mergeCell ref="Q261:Q262"/>
    <mergeCell ref="R261:R262"/>
    <mergeCell ref="S261:S262"/>
    <mergeCell ref="AD261:AD262"/>
    <mergeCell ref="AF261:AF262"/>
    <mergeCell ref="T261:T262"/>
    <mergeCell ref="U261:U262"/>
    <mergeCell ref="V261:V262"/>
    <mergeCell ref="W261:W262"/>
    <mergeCell ref="X261:X262"/>
    <mergeCell ref="Y261:Y262"/>
    <mergeCell ref="AG261:AG262"/>
    <mergeCell ref="AH261:AL262"/>
    <mergeCell ref="AN261:AN262"/>
    <mergeCell ref="AO261:AO262"/>
    <mergeCell ref="B262:F262"/>
    <mergeCell ref="Z261:Z262"/>
    <mergeCell ref="AA261:AA262"/>
    <mergeCell ref="AB261:AB262"/>
    <mergeCell ref="AC261:AC262"/>
    <mergeCell ref="B255:F255"/>
    <mergeCell ref="G255:G256"/>
    <mergeCell ref="H255:H256"/>
    <mergeCell ref="I255:I256"/>
    <mergeCell ref="J255:J256"/>
    <mergeCell ref="K255:K256"/>
    <mergeCell ref="L255:L256"/>
    <mergeCell ref="M255:M256"/>
    <mergeCell ref="N255:N256"/>
    <mergeCell ref="O255:O256"/>
    <mergeCell ref="P255:P256"/>
    <mergeCell ref="Q255:Q256"/>
    <mergeCell ref="R255:R256"/>
    <mergeCell ref="S255:S256"/>
    <mergeCell ref="T255:T256"/>
    <mergeCell ref="U255:U256"/>
    <mergeCell ref="V255:V256"/>
    <mergeCell ref="W255:W256"/>
    <mergeCell ref="X255:X256"/>
    <mergeCell ref="Y255:Y256"/>
    <mergeCell ref="Z255:Z256"/>
    <mergeCell ref="AA255:AA256"/>
    <mergeCell ref="AB255:AB256"/>
    <mergeCell ref="AC255:AC256"/>
    <mergeCell ref="AD259:AD260"/>
    <mergeCell ref="AO255:AO256"/>
    <mergeCell ref="B256:F256"/>
    <mergeCell ref="B257:F257"/>
    <mergeCell ref="G257:G258"/>
    <mergeCell ref="H257:H258"/>
    <mergeCell ref="I257:I258"/>
    <mergeCell ref="J257:J258"/>
    <mergeCell ref="K257:K258"/>
    <mergeCell ref="L257:L258"/>
    <mergeCell ref="M257:M258"/>
    <mergeCell ref="N257:N258"/>
    <mergeCell ref="O257:O258"/>
    <mergeCell ref="P257:P258"/>
    <mergeCell ref="Q257:Q258"/>
    <mergeCell ref="R257:R258"/>
    <mergeCell ref="S257:S258"/>
    <mergeCell ref="AD257:AD258"/>
    <mergeCell ref="AF257:AF258"/>
    <mergeCell ref="T257:T258"/>
    <mergeCell ref="U257:U258"/>
    <mergeCell ref="V257:V258"/>
    <mergeCell ref="W257:W258"/>
    <mergeCell ref="X257:X258"/>
    <mergeCell ref="Y257:Y258"/>
    <mergeCell ref="AG257:AG258"/>
    <mergeCell ref="AH257:AL258"/>
    <mergeCell ref="AO257:AO258"/>
    <mergeCell ref="B258:F258"/>
    <mergeCell ref="Z257:Z258"/>
    <mergeCell ref="AA257:AA258"/>
    <mergeCell ref="AB257:AB258"/>
    <mergeCell ref="AC257:AC258"/>
    <mergeCell ref="AD251:AD252"/>
    <mergeCell ref="AF251:AF252"/>
    <mergeCell ref="AG251:AG252"/>
    <mergeCell ref="AH251:AL252"/>
    <mergeCell ref="AM251:AM252"/>
    <mergeCell ref="AN251:AN252"/>
    <mergeCell ref="AO251:AO252"/>
    <mergeCell ref="B252:F252"/>
    <mergeCell ref="B253:F253"/>
    <mergeCell ref="G253:G254"/>
    <mergeCell ref="H253:H254"/>
    <mergeCell ref="I253:I254"/>
    <mergeCell ref="J253:J254"/>
    <mergeCell ref="K253:K254"/>
    <mergeCell ref="L253:L254"/>
    <mergeCell ref="M253:M254"/>
    <mergeCell ref="T253:T254"/>
    <mergeCell ref="N253:N254"/>
    <mergeCell ref="O253:O254"/>
    <mergeCell ref="P253:P254"/>
    <mergeCell ref="Q253:Q254"/>
    <mergeCell ref="R253:R254"/>
    <mergeCell ref="S253:S254"/>
    <mergeCell ref="Y253:Y254"/>
    <mergeCell ref="AD255:AD256"/>
    <mergeCell ref="AF255:AF256"/>
    <mergeCell ref="AO253:AO254"/>
    <mergeCell ref="B254:F254"/>
    <mergeCell ref="Z253:Z254"/>
    <mergeCell ref="AA253:AA254"/>
    <mergeCell ref="AB253:AB254"/>
    <mergeCell ref="AC253:AC254"/>
    <mergeCell ref="AD253:AD254"/>
    <mergeCell ref="AF253:AF254"/>
    <mergeCell ref="H229:H230"/>
    <mergeCell ref="K227:K228"/>
    <mergeCell ref="B228:F228"/>
    <mergeCell ref="AG253:AG254"/>
    <mergeCell ref="AH253:AL254"/>
    <mergeCell ref="AM253:AM254"/>
    <mergeCell ref="U253:U254"/>
    <mergeCell ref="V253:V254"/>
    <mergeCell ref="W253:W254"/>
    <mergeCell ref="X253:X254"/>
    <mergeCell ref="P231:P232"/>
    <mergeCell ref="B230:F230"/>
    <mergeCell ref="B231:F231"/>
    <mergeCell ref="G231:G232"/>
    <mergeCell ref="L231:L232"/>
    <mergeCell ref="M231:M232"/>
    <mergeCell ref="N231:N232"/>
    <mergeCell ref="J229:J230"/>
    <mergeCell ref="I229:I230"/>
    <mergeCell ref="G229:G230"/>
    <mergeCell ref="B232:F232"/>
    <mergeCell ref="L233:L234"/>
    <mergeCell ref="M233:M234"/>
    <mergeCell ref="B251:F251"/>
    <mergeCell ref="G251:G252"/>
    <mergeCell ref="H251:H252"/>
    <mergeCell ref="I251:I252"/>
    <mergeCell ref="J251:J252"/>
    <mergeCell ref="K251:K252"/>
    <mergeCell ref="L251:L252"/>
    <mergeCell ref="M251:M252"/>
    <mergeCell ref="N251:N252"/>
    <mergeCell ref="O251:O252"/>
    <mergeCell ref="P251:P252"/>
    <mergeCell ref="Q251:Q252"/>
    <mergeCell ref="R251:R252"/>
    <mergeCell ref="R237:R238"/>
    <mergeCell ref="O241:O242"/>
    <mergeCell ref="P241:P242"/>
    <mergeCell ref="Q241:Q242"/>
    <mergeCell ref="O239:O240"/>
    <mergeCell ref="I241:I242"/>
    <mergeCell ref="J241:J242"/>
    <mergeCell ref="K241:K242"/>
    <mergeCell ref="L241:L242"/>
    <mergeCell ref="M241:M242"/>
    <mergeCell ref="N241:N242"/>
    <mergeCell ref="J237:J238"/>
    <mergeCell ref="L239:L240"/>
    <mergeCell ref="M239:M240"/>
    <mergeCell ref="K245:K246"/>
    <mergeCell ref="L245:L246"/>
    <mergeCell ref="M245:M246"/>
    <mergeCell ref="N245:N246"/>
    <mergeCell ref="O245:O246"/>
    <mergeCell ref="H223:H224"/>
    <mergeCell ref="I223:I224"/>
    <mergeCell ref="J223:J224"/>
    <mergeCell ref="K223:K224"/>
    <mergeCell ref="L223:L224"/>
    <mergeCell ref="M223:M224"/>
    <mergeCell ref="N223:N224"/>
    <mergeCell ref="O223:O224"/>
    <mergeCell ref="P223:P224"/>
    <mergeCell ref="Q223:Q224"/>
    <mergeCell ref="R223:R224"/>
    <mergeCell ref="S223:S224"/>
    <mergeCell ref="AD223:AD224"/>
    <mergeCell ref="X225:X226"/>
    <mergeCell ref="Y225:Y226"/>
    <mergeCell ref="Z225:Z226"/>
    <mergeCell ref="AA225:AA226"/>
    <mergeCell ref="AB225:AB226"/>
    <mergeCell ref="AC225:AC226"/>
    <mergeCell ref="AD225:AD226"/>
    <mergeCell ref="AF223:AF224"/>
    <mergeCell ref="T223:T224"/>
    <mergeCell ref="U223:U224"/>
    <mergeCell ref="V223:V224"/>
    <mergeCell ref="W223:W224"/>
    <mergeCell ref="X223:X224"/>
    <mergeCell ref="Y223:Y224"/>
    <mergeCell ref="AG223:AG224"/>
    <mergeCell ref="AH223:AL224"/>
    <mergeCell ref="K229:K230"/>
    <mergeCell ref="S229:S230"/>
    <mergeCell ref="L229:L230"/>
    <mergeCell ref="M229:M230"/>
    <mergeCell ref="N229:N230"/>
    <mergeCell ref="O229:O230"/>
    <mergeCell ref="AB237:AB238"/>
    <mergeCell ref="AC237:AC238"/>
    <mergeCell ref="R235:R236"/>
    <mergeCell ref="S235:S236"/>
    <mergeCell ref="Y235:Y236"/>
    <mergeCell ref="K231:K232"/>
    <mergeCell ref="V229:V230"/>
    <mergeCell ref="AM223:AM224"/>
    <mergeCell ref="AN223:AN224"/>
    <mergeCell ref="AO223:AO224"/>
    <mergeCell ref="B224:F224"/>
    <mergeCell ref="Z223:Z224"/>
    <mergeCell ref="AA223:AA224"/>
    <mergeCell ref="AB223:AB224"/>
    <mergeCell ref="AC223:AC224"/>
    <mergeCell ref="G225:G226"/>
    <mergeCell ref="H225:H226"/>
    <mergeCell ref="I225:I226"/>
    <mergeCell ref="J225:J226"/>
    <mergeCell ref="K225:K226"/>
    <mergeCell ref="L225:L226"/>
    <mergeCell ref="M225:M226"/>
    <mergeCell ref="N225:N226"/>
    <mergeCell ref="O225:O226"/>
    <mergeCell ref="P225:P226"/>
    <mergeCell ref="Q225:Q226"/>
    <mergeCell ref="R225:R226"/>
    <mergeCell ref="S225:S226"/>
    <mergeCell ref="T225:T226"/>
    <mergeCell ref="U225:U226"/>
    <mergeCell ref="V225:V226"/>
    <mergeCell ref="W225:W226"/>
    <mergeCell ref="AF225:AF226"/>
    <mergeCell ref="AG225:AG226"/>
    <mergeCell ref="AH225:AL226"/>
    <mergeCell ref="AM225:AM226"/>
    <mergeCell ref="AN225:AN226"/>
    <mergeCell ref="AO225:AO226"/>
    <mergeCell ref="B226:F226"/>
    <mergeCell ref="B219:F219"/>
    <mergeCell ref="G219:G220"/>
    <mergeCell ref="H219:H220"/>
    <mergeCell ref="I219:I220"/>
    <mergeCell ref="J219:J220"/>
    <mergeCell ref="K219:K220"/>
    <mergeCell ref="L219:L220"/>
    <mergeCell ref="M219:M220"/>
    <mergeCell ref="N219:N220"/>
    <mergeCell ref="O219:O220"/>
    <mergeCell ref="P219:P220"/>
    <mergeCell ref="Q219:Q220"/>
    <mergeCell ref="R219:R220"/>
    <mergeCell ref="S219:S220"/>
    <mergeCell ref="AD219:AD220"/>
    <mergeCell ref="AF219:AF220"/>
    <mergeCell ref="T219:T220"/>
    <mergeCell ref="U219:U220"/>
    <mergeCell ref="V219:V220"/>
    <mergeCell ref="W219:W220"/>
    <mergeCell ref="X219:X220"/>
    <mergeCell ref="Y219:Y220"/>
    <mergeCell ref="AG219:AG220"/>
    <mergeCell ref="AH219:AL220"/>
    <mergeCell ref="AM219:AM220"/>
    <mergeCell ref="AN219:AN220"/>
    <mergeCell ref="AO219:AO220"/>
    <mergeCell ref="B220:F220"/>
    <mergeCell ref="Z219:Z220"/>
    <mergeCell ref="AA219:AA220"/>
    <mergeCell ref="AB219:AB220"/>
    <mergeCell ref="AC219:AC220"/>
    <mergeCell ref="B221:F221"/>
    <mergeCell ref="G221:G222"/>
    <mergeCell ref="H221:H222"/>
    <mergeCell ref="I221:I222"/>
    <mergeCell ref="J221:J222"/>
    <mergeCell ref="K221:K222"/>
    <mergeCell ref="L221:L222"/>
    <mergeCell ref="M221:M222"/>
    <mergeCell ref="N221:N222"/>
    <mergeCell ref="O221:O222"/>
    <mergeCell ref="P221:P222"/>
    <mergeCell ref="Q221:Q222"/>
    <mergeCell ref="R221:R222"/>
    <mergeCell ref="S221:S222"/>
    <mergeCell ref="T221:T222"/>
    <mergeCell ref="U221:U222"/>
    <mergeCell ref="V221:V222"/>
    <mergeCell ref="W221:W222"/>
    <mergeCell ref="X221:X222"/>
    <mergeCell ref="Y221:Y222"/>
    <mergeCell ref="Z221:Z222"/>
    <mergeCell ref="AA221:AA222"/>
    <mergeCell ref="AB221:AB222"/>
    <mergeCell ref="AC221:AC222"/>
    <mergeCell ref="AD221:AD222"/>
    <mergeCell ref="AF221:AF222"/>
    <mergeCell ref="AG221:AG222"/>
    <mergeCell ref="AH221:AL222"/>
    <mergeCell ref="AM221:AM222"/>
    <mergeCell ref="AN221:AN222"/>
    <mergeCell ref="AO221:AO222"/>
    <mergeCell ref="B222:F222"/>
    <mergeCell ref="B215:F215"/>
    <mergeCell ref="G215:G216"/>
    <mergeCell ref="H215:H216"/>
    <mergeCell ref="I215:I216"/>
    <mergeCell ref="J215:J216"/>
    <mergeCell ref="K215:K216"/>
    <mergeCell ref="L215:L216"/>
    <mergeCell ref="M215:M216"/>
    <mergeCell ref="N215:N216"/>
    <mergeCell ref="O215:O216"/>
    <mergeCell ref="P215:P216"/>
    <mergeCell ref="Q215:Q216"/>
    <mergeCell ref="R215:R216"/>
    <mergeCell ref="S215:S216"/>
    <mergeCell ref="AD215:AD216"/>
    <mergeCell ref="AF215:AF216"/>
    <mergeCell ref="T215:T216"/>
    <mergeCell ref="U215:U216"/>
    <mergeCell ref="V215:V216"/>
    <mergeCell ref="W215:W216"/>
    <mergeCell ref="X215:X216"/>
    <mergeCell ref="Y215:Y216"/>
    <mergeCell ref="AG215:AG216"/>
    <mergeCell ref="AH215:AL216"/>
    <mergeCell ref="AM215:AM216"/>
    <mergeCell ref="AN215:AN216"/>
    <mergeCell ref="AO215:AO216"/>
    <mergeCell ref="B216:F216"/>
    <mergeCell ref="Z215:Z216"/>
    <mergeCell ref="AA215:AA216"/>
    <mergeCell ref="AB215:AB216"/>
    <mergeCell ref="AC215:AC216"/>
    <mergeCell ref="B217:F217"/>
    <mergeCell ref="G217:G218"/>
    <mergeCell ref="H217:H218"/>
    <mergeCell ref="I217:I218"/>
    <mergeCell ref="J217:J218"/>
    <mergeCell ref="K217:K218"/>
    <mergeCell ref="L217:L218"/>
    <mergeCell ref="M217:M218"/>
    <mergeCell ref="N217:N218"/>
    <mergeCell ref="O217:O218"/>
    <mergeCell ref="P217:P218"/>
    <mergeCell ref="Q217:Q218"/>
    <mergeCell ref="R217:R218"/>
    <mergeCell ref="S217:S218"/>
    <mergeCell ref="T217:T218"/>
    <mergeCell ref="U217:U218"/>
    <mergeCell ref="V217:V218"/>
    <mergeCell ref="W217:W218"/>
    <mergeCell ref="X217:X218"/>
    <mergeCell ref="Y217:Y218"/>
    <mergeCell ref="Z217:Z218"/>
    <mergeCell ref="AA217:AA218"/>
    <mergeCell ref="AB217:AB218"/>
    <mergeCell ref="AC217:AC218"/>
    <mergeCell ref="AD217:AD218"/>
    <mergeCell ref="AF217:AF218"/>
    <mergeCell ref="AG217:AG218"/>
    <mergeCell ref="AH217:AL218"/>
    <mergeCell ref="AM217:AM218"/>
    <mergeCell ref="AN217:AN218"/>
    <mergeCell ref="AO217:AO218"/>
    <mergeCell ref="B218:F218"/>
    <mergeCell ref="B211:F211"/>
    <mergeCell ref="G211:G212"/>
    <mergeCell ref="H211:H212"/>
    <mergeCell ref="I211:I212"/>
    <mergeCell ref="J211:J212"/>
    <mergeCell ref="K211:K212"/>
    <mergeCell ref="L211:L212"/>
    <mergeCell ref="M211:M212"/>
    <mergeCell ref="N211:N212"/>
    <mergeCell ref="O211:O212"/>
    <mergeCell ref="P211:P212"/>
    <mergeCell ref="Q211:Q212"/>
    <mergeCell ref="R211:R212"/>
    <mergeCell ref="S211:S212"/>
    <mergeCell ref="AD211:AD212"/>
    <mergeCell ref="AF211:AF212"/>
    <mergeCell ref="T211:T212"/>
    <mergeCell ref="U211:U212"/>
    <mergeCell ref="V211:V212"/>
    <mergeCell ref="W211:W212"/>
    <mergeCell ref="X211:X212"/>
    <mergeCell ref="Y211:Y212"/>
    <mergeCell ref="AG211:AG212"/>
    <mergeCell ref="AH211:AL212"/>
    <mergeCell ref="AM211:AM212"/>
    <mergeCell ref="AN211:AN212"/>
    <mergeCell ref="AO211:AO212"/>
    <mergeCell ref="B212:F212"/>
    <mergeCell ref="Z211:Z212"/>
    <mergeCell ref="AA211:AA212"/>
    <mergeCell ref="AB211:AB212"/>
    <mergeCell ref="AC211:AC212"/>
    <mergeCell ref="B213:F213"/>
    <mergeCell ref="G213:G214"/>
    <mergeCell ref="H213:H214"/>
    <mergeCell ref="I213:I214"/>
    <mergeCell ref="J213:J214"/>
    <mergeCell ref="K213:K214"/>
    <mergeCell ref="L213:L214"/>
    <mergeCell ref="M213:M214"/>
    <mergeCell ref="N213:N214"/>
    <mergeCell ref="O213:O214"/>
    <mergeCell ref="P213:P214"/>
    <mergeCell ref="Q213:Q214"/>
    <mergeCell ref="R213:R214"/>
    <mergeCell ref="S213:S214"/>
    <mergeCell ref="T213:T214"/>
    <mergeCell ref="U213:U214"/>
    <mergeCell ref="V213:V214"/>
    <mergeCell ref="W213:W214"/>
    <mergeCell ref="X213:X214"/>
    <mergeCell ref="Y213:Y214"/>
    <mergeCell ref="Z213:Z214"/>
    <mergeCell ref="AA213:AA214"/>
    <mergeCell ref="AB213:AB214"/>
    <mergeCell ref="AC213:AC214"/>
    <mergeCell ref="AD213:AD214"/>
    <mergeCell ref="AF213:AF214"/>
    <mergeCell ref="AG213:AG214"/>
    <mergeCell ref="AH213:AL214"/>
    <mergeCell ref="AM213:AM214"/>
    <mergeCell ref="AN213:AN214"/>
    <mergeCell ref="AO213:AO214"/>
    <mergeCell ref="B214:F214"/>
    <mergeCell ref="B207:F207"/>
    <mergeCell ref="G207:G208"/>
    <mergeCell ref="H207:H208"/>
    <mergeCell ref="I207:I208"/>
    <mergeCell ref="J207:J208"/>
    <mergeCell ref="K207:K208"/>
    <mergeCell ref="L207:L208"/>
    <mergeCell ref="M207:M208"/>
    <mergeCell ref="N207:N208"/>
    <mergeCell ref="O207:O208"/>
    <mergeCell ref="P207:P208"/>
    <mergeCell ref="Q207:Q208"/>
    <mergeCell ref="R207:R208"/>
    <mergeCell ref="S207:S208"/>
    <mergeCell ref="AD207:AD208"/>
    <mergeCell ref="AF207:AF208"/>
    <mergeCell ref="T207:T208"/>
    <mergeCell ref="U207:U208"/>
    <mergeCell ref="V207:V208"/>
    <mergeCell ref="W207:W208"/>
    <mergeCell ref="X207:X208"/>
    <mergeCell ref="Y207:Y208"/>
    <mergeCell ref="AG207:AG208"/>
    <mergeCell ref="AH207:AL208"/>
    <mergeCell ref="AM207:AM208"/>
    <mergeCell ref="AN207:AN208"/>
    <mergeCell ref="AO207:AO208"/>
    <mergeCell ref="B208:F208"/>
    <mergeCell ref="Z207:Z208"/>
    <mergeCell ref="AA207:AA208"/>
    <mergeCell ref="AB207:AB208"/>
    <mergeCell ref="AC207:AC208"/>
    <mergeCell ref="B209:F209"/>
    <mergeCell ref="G209:G210"/>
    <mergeCell ref="H209:H210"/>
    <mergeCell ref="I209:I210"/>
    <mergeCell ref="J209:J210"/>
    <mergeCell ref="K209:K210"/>
    <mergeCell ref="L209:L210"/>
    <mergeCell ref="M209:M210"/>
    <mergeCell ref="N209:N210"/>
    <mergeCell ref="O209:O210"/>
    <mergeCell ref="P209:P210"/>
    <mergeCell ref="Q209:Q210"/>
    <mergeCell ref="R209:R210"/>
    <mergeCell ref="S209:S210"/>
    <mergeCell ref="T209:T210"/>
    <mergeCell ref="U209:U210"/>
    <mergeCell ref="V209:V210"/>
    <mergeCell ref="W209:W210"/>
    <mergeCell ref="X209:X210"/>
    <mergeCell ref="Y209:Y210"/>
    <mergeCell ref="Z209:Z210"/>
    <mergeCell ref="AA209:AA210"/>
    <mergeCell ref="AB209:AB210"/>
    <mergeCell ref="AC209:AC210"/>
    <mergeCell ref="AD209:AD210"/>
    <mergeCell ref="AF209:AF210"/>
    <mergeCell ref="AG209:AG210"/>
    <mergeCell ref="AH209:AL210"/>
    <mergeCell ref="AM209:AM210"/>
    <mergeCell ref="AN209:AN210"/>
    <mergeCell ref="AO209:AO210"/>
    <mergeCell ref="B210:F210"/>
    <mergeCell ref="B203:F203"/>
    <mergeCell ref="G203:G204"/>
    <mergeCell ref="H203:H204"/>
    <mergeCell ref="I203:I204"/>
    <mergeCell ref="J203:J204"/>
    <mergeCell ref="K203:K204"/>
    <mergeCell ref="L203:L204"/>
    <mergeCell ref="M203:M204"/>
    <mergeCell ref="N203:N204"/>
    <mergeCell ref="O203:O204"/>
    <mergeCell ref="P203:P204"/>
    <mergeCell ref="Q203:Q204"/>
    <mergeCell ref="R203:R204"/>
    <mergeCell ref="S203:S204"/>
    <mergeCell ref="AD203:AD204"/>
    <mergeCell ref="AF203:AF204"/>
    <mergeCell ref="T203:T204"/>
    <mergeCell ref="U203:U204"/>
    <mergeCell ref="V203:V204"/>
    <mergeCell ref="W203:W204"/>
    <mergeCell ref="X203:X204"/>
    <mergeCell ref="Y203:Y204"/>
    <mergeCell ref="AG203:AG204"/>
    <mergeCell ref="AH203:AL204"/>
    <mergeCell ref="AM203:AM204"/>
    <mergeCell ref="AN203:AN204"/>
    <mergeCell ref="AO203:AO204"/>
    <mergeCell ref="B204:F204"/>
    <mergeCell ref="Z203:Z204"/>
    <mergeCell ref="AA203:AA204"/>
    <mergeCell ref="AB203:AB204"/>
    <mergeCell ref="AC203:AC204"/>
    <mergeCell ref="B205:F205"/>
    <mergeCell ref="G205:G206"/>
    <mergeCell ref="H205:H206"/>
    <mergeCell ref="I205:I206"/>
    <mergeCell ref="J205:J206"/>
    <mergeCell ref="K205:K206"/>
    <mergeCell ref="L205:L206"/>
    <mergeCell ref="M205:M206"/>
    <mergeCell ref="N205:N206"/>
    <mergeCell ref="O205:O206"/>
    <mergeCell ref="P205:P206"/>
    <mergeCell ref="Q205:Q206"/>
    <mergeCell ref="R205:R206"/>
    <mergeCell ref="S205:S206"/>
    <mergeCell ref="T205:T206"/>
    <mergeCell ref="U205:U206"/>
    <mergeCell ref="V205:V206"/>
    <mergeCell ref="W205:W206"/>
    <mergeCell ref="X205:X206"/>
    <mergeCell ref="Y205:Y206"/>
    <mergeCell ref="Z205:Z206"/>
    <mergeCell ref="AA205:AA206"/>
    <mergeCell ref="AB205:AB206"/>
    <mergeCell ref="AC205:AC206"/>
    <mergeCell ref="AD205:AD206"/>
    <mergeCell ref="AF205:AF206"/>
    <mergeCell ref="AG205:AG206"/>
    <mergeCell ref="AH205:AL206"/>
    <mergeCell ref="AM205:AM206"/>
    <mergeCell ref="AN205:AN206"/>
    <mergeCell ref="AO205:AO206"/>
    <mergeCell ref="B206:F206"/>
    <mergeCell ref="G199:G200"/>
    <mergeCell ref="H199:H200"/>
    <mergeCell ref="I199:I200"/>
    <mergeCell ref="J199:J200"/>
    <mergeCell ref="K199:K200"/>
    <mergeCell ref="L199:L200"/>
    <mergeCell ref="M199:M200"/>
    <mergeCell ref="N199:N200"/>
    <mergeCell ref="O199:O200"/>
    <mergeCell ref="P199:P200"/>
    <mergeCell ref="Q199:Q200"/>
    <mergeCell ref="R199:R200"/>
    <mergeCell ref="S199:S200"/>
    <mergeCell ref="T199:T200"/>
    <mergeCell ref="U199:U200"/>
    <mergeCell ref="V199:V200"/>
    <mergeCell ref="W199:W200"/>
    <mergeCell ref="X199:X200"/>
    <mergeCell ref="Y199:Y200"/>
    <mergeCell ref="Z199:Z200"/>
    <mergeCell ref="AA199:AA200"/>
    <mergeCell ref="AB199:AB200"/>
    <mergeCell ref="AC199:AC200"/>
    <mergeCell ref="AD199:AD200"/>
    <mergeCell ref="AF199:AF200"/>
    <mergeCell ref="AG199:AG200"/>
    <mergeCell ref="AH199:AL200"/>
    <mergeCell ref="AM199:AM200"/>
    <mergeCell ref="AN199:AN200"/>
    <mergeCell ref="AO199:AO200"/>
    <mergeCell ref="B200:F200"/>
    <mergeCell ref="B201:F201"/>
    <mergeCell ref="G201:G202"/>
    <mergeCell ref="H201:H202"/>
    <mergeCell ref="I201:I202"/>
    <mergeCell ref="J201:J202"/>
    <mergeCell ref="K201:K202"/>
    <mergeCell ref="L201:L202"/>
    <mergeCell ref="M201:M202"/>
    <mergeCell ref="N201:N202"/>
    <mergeCell ref="O201:O202"/>
    <mergeCell ref="P201:P202"/>
    <mergeCell ref="Q201:Q202"/>
    <mergeCell ref="R201:R202"/>
    <mergeCell ref="S201:S202"/>
    <mergeCell ref="T201:T202"/>
    <mergeCell ref="U201:U202"/>
    <mergeCell ref="V201:V202"/>
    <mergeCell ref="W201:W202"/>
    <mergeCell ref="X201:X202"/>
    <mergeCell ref="Y201:Y202"/>
    <mergeCell ref="Z201:Z202"/>
    <mergeCell ref="AA201:AA202"/>
    <mergeCell ref="AB201:AB202"/>
    <mergeCell ref="AC201:AC202"/>
    <mergeCell ref="AD201:AD202"/>
    <mergeCell ref="AF201:AF202"/>
    <mergeCell ref="AG201:AG202"/>
    <mergeCell ref="AH201:AL202"/>
    <mergeCell ref="AM201:AM202"/>
    <mergeCell ref="AN201:AN202"/>
    <mergeCell ref="AO201:AO202"/>
    <mergeCell ref="B202:F202"/>
    <mergeCell ref="J195:J196"/>
    <mergeCell ref="K195:K196"/>
    <mergeCell ref="L195:L196"/>
    <mergeCell ref="M195:M196"/>
    <mergeCell ref="N195:N196"/>
    <mergeCell ref="O195:O196"/>
    <mergeCell ref="P195:P196"/>
    <mergeCell ref="Q195:Q196"/>
    <mergeCell ref="R195:R196"/>
    <mergeCell ref="S195:S196"/>
    <mergeCell ref="T195:T196"/>
    <mergeCell ref="U195:U196"/>
    <mergeCell ref="V195:V196"/>
    <mergeCell ref="W195:W196"/>
    <mergeCell ref="X195:X196"/>
    <mergeCell ref="Y195:Y196"/>
    <mergeCell ref="Z195:Z196"/>
    <mergeCell ref="AA195:AA196"/>
    <mergeCell ref="AB195:AB196"/>
    <mergeCell ref="AC195:AC196"/>
    <mergeCell ref="AD195:AD196"/>
    <mergeCell ref="AF195:AF196"/>
    <mergeCell ref="AG195:AG196"/>
    <mergeCell ref="AF191:AF192"/>
    <mergeCell ref="AG191:AG192"/>
    <mergeCell ref="AH191:AL192"/>
    <mergeCell ref="AM191:AM192"/>
    <mergeCell ref="AN191:AN192"/>
    <mergeCell ref="AO191:AO192"/>
    <mergeCell ref="G193:G194"/>
    <mergeCell ref="AH195:AL196"/>
    <mergeCell ref="AM195:AM196"/>
    <mergeCell ref="AN195:AN196"/>
    <mergeCell ref="AO195:AO196"/>
    <mergeCell ref="G197:G198"/>
    <mergeCell ref="H197:H198"/>
    <mergeCell ref="I197:I198"/>
    <mergeCell ref="J197:J198"/>
    <mergeCell ref="K197:K198"/>
    <mergeCell ref="L197:L198"/>
    <mergeCell ref="M197:M198"/>
    <mergeCell ref="N197:N198"/>
    <mergeCell ref="Z197:Z198"/>
    <mergeCell ref="O197:O198"/>
    <mergeCell ref="P197:P198"/>
    <mergeCell ref="Q197:Q198"/>
    <mergeCell ref="R197:R198"/>
    <mergeCell ref="S197:S198"/>
    <mergeCell ref="T197:T198"/>
    <mergeCell ref="AB197:AB198"/>
    <mergeCell ref="AC197:AC198"/>
    <mergeCell ref="AD197:AD198"/>
    <mergeCell ref="AF197:AF198"/>
    <mergeCell ref="AG197:AG198"/>
    <mergeCell ref="U197:U198"/>
    <mergeCell ref="N191:N192"/>
    <mergeCell ref="O191:O192"/>
    <mergeCell ref="P191:P192"/>
    <mergeCell ref="Q191:Q192"/>
    <mergeCell ref="R191:R192"/>
    <mergeCell ref="S191:S192"/>
    <mergeCell ref="T191:T192"/>
    <mergeCell ref="U191:U192"/>
    <mergeCell ref="V191:V192"/>
    <mergeCell ref="W191:W192"/>
    <mergeCell ref="X191:X192"/>
    <mergeCell ref="Y191:Y192"/>
    <mergeCell ref="Z191:Z192"/>
    <mergeCell ref="AA191:AA192"/>
    <mergeCell ref="AB191:AB192"/>
    <mergeCell ref="AC191:AC192"/>
    <mergeCell ref="AD191:AD192"/>
    <mergeCell ref="AO193:AO194"/>
    <mergeCell ref="Y193:Y194"/>
    <mergeCell ref="Z193:Z194"/>
    <mergeCell ref="AA193:AA194"/>
    <mergeCell ref="AB193:AB194"/>
    <mergeCell ref="AC193:AC194"/>
    <mergeCell ref="AD193:AD194"/>
    <mergeCell ref="AF193:AF194"/>
    <mergeCell ref="AG193:AG194"/>
    <mergeCell ref="AH193:AL194"/>
    <mergeCell ref="AM193:AM194"/>
    <mergeCell ref="AN193:AN194"/>
    <mergeCell ref="S193:S194"/>
    <mergeCell ref="T193:T194"/>
    <mergeCell ref="U193:U194"/>
    <mergeCell ref="V193:V194"/>
    <mergeCell ref="AO197:AO198"/>
    <mergeCell ref="V197:V198"/>
    <mergeCell ref="W197:W198"/>
    <mergeCell ref="X197:X198"/>
    <mergeCell ref="Y197:Y198"/>
    <mergeCell ref="AH197:AL198"/>
    <mergeCell ref="AM197:AM198"/>
    <mergeCell ref="AN197:AN198"/>
    <mergeCell ref="G187:G188"/>
    <mergeCell ref="H187:H188"/>
    <mergeCell ref="I187:I188"/>
    <mergeCell ref="J187:J188"/>
    <mergeCell ref="K187:K188"/>
    <mergeCell ref="AH187:AL188"/>
    <mergeCell ref="AM187:AM188"/>
    <mergeCell ref="AN187:AN188"/>
    <mergeCell ref="AC189:AC190"/>
    <mergeCell ref="AD189:AD190"/>
    <mergeCell ref="AF189:AF190"/>
    <mergeCell ref="AG189:AG190"/>
    <mergeCell ref="AH189:AL190"/>
    <mergeCell ref="AM189:AM190"/>
    <mergeCell ref="AN189:AN190"/>
    <mergeCell ref="K193:K194"/>
    <mergeCell ref="L193:L194"/>
    <mergeCell ref="W193:W194"/>
    <mergeCell ref="X193:X194"/>
    <mergeCell ref="M193:M194"/>
    <mergeCell ref="N193:N194"/>
    <mergeCell ref="O193:O194"/>
    <mergeCell ref="P193:P194"/>
    <mergeCell ref="Q193:Q194"/>
    <mergeCell ref="R193:R194"/>
    <mergeCell ref="G191:G192"/>
    <mergeCell ref="H191:H192"/>
    <mergeCell ref="I191:I192"/>
    <mergeCell ref="J191:J192"/>
    <mergeCell ref="K191:K192"/>
    <mergeCell ref="L191:L192"/>
    <mergeCell ref="M191:M192"/>
    <mergeCell ref="H193:H194"/>
    <mergeCell ref="I193:I194"/>
    <mergeCell ref="J193:J194"/>
    <mergeCell ref="H189:H190"/>
    <mergeCell ref="I189:I190"/>
    <mergeCell ref="J189:J190"/>
    <mergeCell ref="K189:K190"/>
    <mergeCell ref="L189:L190"/>
    <mergeCell ref="AG187:AG188"/>
    <mergeCell ref="V187:V188"/>
    <mergeCell ref="W187:W188"/>
    <mergeCell ref="X187:X188"/>
    <mergeCell ref="M187:M188"/>
    <mergeCell ref="M189:M190"/>
    <mergeCell ref="N189:N190"/>
    <mergeCell ref="O189:O190"/>
    <mergeCell ref="P189:P190"/>
    <mergeCell ref="Q189:Q190"/>
    <mergeCell ref="R189:R190"/>
    <mergeCell ref="S189:S190"/>
    <mergeCell ref="T189:T190"/>
    <mergeCell ref="U189:U190"/>
    <mergeCell ref="V189:V190"/>
    <mergeCell ref="W189:W190"/>
    <mergeCell ref="X189:X190"/>
    <mergeCell ref="Y189:Y190"/>
    <mergeCell ref="Z189:Z190"/>
    <mergeCell ref="AA189:AA190"/>
    <mergeCell ref="AB189:AB190"/>
    <mergeCell ref="L187:L188"/>
    <mergeCell ref="N187:N188"/>
    <mergeCell ref="O187:O188"/>
    <mergeCell ref="AA183:AA184"/>
    <mergeCell ref="AB183:AB184"/>
    <mergeCell ref="AC183:AC184"/>
    <mergeCell ref="AD183:AD184"/>
    <mergeCell ref="AF183:AF184"/>
    <mergeCell ref="AG183:AG184"/>
    <mergeCell ref="AH183:AL184"/>
    <mergeCell ref="AM183:AM184"/>
    <mergeCell ref="AN183:AN184"/>
    <mergeCell ref="AO183:AO184"/>
    <mergeCell ref="G185:G186"/>
    <mergeCell ref="AO187:AO188"/>
    <mergeCell ref="Y187:Y188"/>
    <mergeCell ref="Z187:Z188"/>
    <mergeCell ref="AA187:AA188"/>
    <mergeCell ref="AB187:AB188"/>
    <mergeCell ref="AC187:AC188"/>
    <mergeCell ref="K185:K186"/>
    <mergeCell ref="L185:L186"/>
    <mergeCell ref="M185:M186"/>
    <mergeCell ref="N185:N186"/>
    <mergeCell ref="O185:O186"/>
    <mergeCell ref="P185:P186"/>
    <mergeCell ref="Q185:Q186"/>
    <mergeCell ref="R185:R186"/>
    <mergeCell ref="S185:S186"/>
    <mergeCell ref="T185:T186"/>
    <mergeCell ref="U185:U186"/>
    <mergeCell ref="V185:V186"/>
    <mergeCell ref="P187:P188"/>
    <mergeCell ref="Q187:Q188"/>
    <mergeCell ref="R187:R188"/>
    <mergeCell ref="W185:W186"/>
    <mergeCell ref="X185:X186"/>
    <mergeCell ref="AO189:AO190"/>
    <mergeCell ref="G183:G184"/>
    <mergeCell ref="H183:H184"/>
    <mergeCell ref="I183:I184"/>
    <mergeCell ref="J183:J184"/>
    <mergeCell ref="K183:K184"/>
    <mergeCell ref="L183:L184"/>
    <mergeCell ref="M183:M184"/>
    <mergeCell ref="N183:N184"/>
    <mergeCell ref="O183:O184"/>
    <mergeCell ref="P183:P184"/>
    <mergeCell ref="Q183:Q184"/>
    <mergeCell ref="R183:R184"/>
    <mergeCell ref="S183:S184"/>
    <mergeCell ref="T183:T184"/>
    <mergeCell ref="U183:U184"/>
    <mergeCell ref="V183:V184"/>
    <mergeCell ref="W183:W184"/>
    <mergeCell ref="AB185:AB186"/>
    <mergeCell ref="AC185:AC186"/>
    <mergeCell ref="AD185:AD186"/>
    <mergeCell ref="AF185:AF186"/>
    <mergeCell ref="AG185:AG186"/>
    <mergeCell ref="AH185:AL186"/>
    <mergeCell ref="AM185:AM186"/>
    <mergeCell ref="AN185:AN186"/>
    <mergeCell ref="AO185:AO186"/>
    <mergeCell ref="X183:X184"/>
    <mergeCell ref="Y183:Y184"/>
    <mergeCell ref="Z183:Z184"/>
    <mergeCell ref="G179:G180"/>
    <mergeCell ref="H179:H180"/>
    <mergeCell ref="I179:I180"/>
    <mergeCell ref="J179:J180"/>
    <mergeCell ref="K179:K180"/>
    <mergeCell ref="L179:L180"/>
    <mergeCell ref="M179:M180"/>
    <mergeCell ref="N179:N180"/>
    <mergeCell ref="O179:O180"/>
    <mergeCell ref="P179:P180"/>
    <mergeCell ref="Q179:Q180"/>
    <mergeCell ref="R179:R180"/>
    <mergeCell ref="S179:S180"/>
    <mergeCell ref="T179:T180"/>
    <mergeCell ref="U179:U180"/>
    <mergeCell ref="V179:V180"/>
    <mergeCell ref="W179:W180"/>
    <mergeCell ref="X179:X180"/>
    <mergeCell ref="Y179:Y180"/>
    <mergeCell ref="Z179:Z180"/>
    <mergeCell ref="H185:H186"/>
    <mergeCell ref="I185:I186"/>
    <mergeCell ref="J185:J186"/>
    <mergeCell ref="AD179:AD180"/>
    <mergeCell ref="AF179:AF180"/>
    <mergeCell ref="AG179:AG180"/>
    <mergeCell ref="AH179:AL180"/>
    <mergeCell ref="AM179:AM180"/>
    <mergeCell ref="AN179:AN180"/>
    <mergeCell ref="AO179:AO180"/>
    <mergeCell ref="G181:G182"/>
    <mergeCell ref="H181:H182"/>
    <mergeCell ref="I181:I182"/>
    <mergeCell ref="J181:J182"/>
    <mergeCell ref="K181:K182"/>
    <mergeCell ref="L181:L182"/>
    <mergeCell ref="M181:M182"/>
    <mergeCell ref="N181:N182"/>
    <mergeCell ref="O181:O182"/>
    <mergeCell ref="P181:P182"/>
    <mergeCell ref="Q181:Q182"/>
    <mergeCell ref="R181:R182"/>
    <mergeCell ref="S181:S182"/>
    <mergeCell ref="T181:T182"/>
    <mergeCell ref="U181:U182"/>
    <mergeCell ref="V181:V182"/>
    <mergeCell ref="W181:W182"/>
    <mergeCell ref="X181:X182"/>
    <mergeCell ref="Y181:Y182"/>
    <mergeCell ref="Z181:Z182"/>
    <mergeCell ref="AA181:AA182"/>
    <mergeCell ref="AB181:AB182"/>
    <mergeCell ref="AD181:AD182"/>
    <mergeCell ref="AF181:AF182"/>
    <mergeCell ref="AG181:AG182"/>
    <mergeCell ref="AH181:AL182"/>
    <mergeCell ref="AM181:AM182"/>
    <mergeCell ref="AN181:AN182"/>
    <mergeCell ref="AO181:AO182"/>
    <mergeCell ref="B175:F175"/>
    <mergeCell ref="G175:G176"/>
    <mergeCell ref="H175:H176"/>
    <mergeCell ref="I175:I176"/>
    <mergeCell ref="J175:J176"/>
    <mergeCell ref="K175:K176"/>
    <mergeCell ref="B176:F176"/>
    <mergeCell ref="L175:L176"/>
    <mergeCell ref="M175:M176"/>
    <mergeCell ref="N175:N176"/>
    <mergeCell ref="O175:O176"/>
    <mergeCell ref="P175:P176"/>
    <mergeCell ref="Q175:Q176"/>
    <mergeCell ref="R175:R176"/>
    <mergeCell ref="S175:S176"/>
    <mergeCell ref="T175:T176"/>
    <mergeCell ref="U175:U176"/>
    <mergeCell ref="V175:V176"/>
    <mergeCell ref="W175:W176"/>
    <mergeCell ref="X175:X176"/>
    <mergeCell ref="Y175:Y176"/>
    <mergeCell ref="Z175:Z176"/>
    <mergeCell ref="AA175:AA176"/>
    <mergeCell ref="AB175:AB176"/>
    <mergeCell ref="AA179:AA180"/>
    <mergeCell ref="AD175:AD176"/>
    <mergeCell ref="AF175:AF176"/>
    <mergeCell ref="AG175:AG176"/>
    <mergeCell ref="AH175:AL176"/>
    <mergeCell ref="AM175:AM176"/>
    <mergeCell ref="AN175:AN176"/>
    <mergeCell ref="AO175:AO176"/>
    <mergeCell ref="G177:G178"/>
    <mergeCell ref="H177:H178"/>
    <mergeCell ref="I177:I178"/>
    <mergeCell ref="J177:J178"/>
    <mergeCell ref="K177:K178"/>
    <mergeCell ref="L177:L178"/>
    <mergeCell ref="M177:M178"/>
    <mergeCell ref="N177:N178"/>
    <mergeCell ref="O177:O178"/>
    <mergeCell ref="P177:P178"/>
    <mergeCell ref="Q177:Q178"/>
    <mergeCell ref="R177:R178"/>
    <mergeCell ref="S177:S178"/>
    <mergeCell ref="T177:T178"/>
    <mergeCell ref="U177:U178"/>
    <mergeCell ref="V177:V178"/>
    <mergeCell ref="W177:W178"/>
    <mergeCell ref="X177:X178"/>
    <mergeCell ref="Y177:Y178"/>
    <mergeCell ref="Z177:Z178"/>
    <mergeCell ref="AA177:AA178"/>
    <mergeCell ref="AB177:AB178"/>
    <mergeCell ref="AC177:AC178"/>
    <mergeCell ref="AD177:AD178"/>
    <mergeCell ref="AF177:AF178"/>
    <mergeCell ref="AG177:AG178"/>
    <mergeCell ref="AH177:AL178"/>
    <mergeCell ref="AM177:AM178"/>
    <mergeCell ref="AN177:AN178"/>
    <mergeCell ref="AO177:AO178"/>
    <mergeCell ref="B171:F171"/>
    <mergeCell ref="G171:G172"/>
    <mergeCell ref="H171:H172"/>
    <mergeCell ref="I171:I172"/>
    <mergeCell ref="J171:J172"/>
    <mergeCell ref="K171:K172"/>
    <mergeCell ref="L171:L172"/>
    <mergeCell ref="M171:M172"/>
    <mergeCell ref="N171:N172"/>
    <mergeCell ref="O171:O172"/>
    <mergeCell ref="P171:P172"/>
    <mergeCell ref="Q171:Q172"/>
    <mergeCell ref="R171:R172"/>
    <mergeCell ref="S171:S172"/>
    <mergeCell ref="T171:T172"/>
    <mergeCell ref="U171:U172"/>
    <mergeCell ref="V171:V172"/>
    <mergeCell ref="W171:W172"/>
    <mergeCell ref="X171:X172"/>
    <mergeCell ref="Y171:Y172"/>
    <mergeCell ref="Z171:Z172"/>
    <mergeCell ref="AA171:AA172"/>
    <mergeCell ref="AB171:AB172"/>
    <mergeCell ref="AC171:AC172"/>
    <mergeCell ref="AD171:AD172"/>
    <mergeCell ref="AF171:AF172"/>
    <mergeCell ref="AM171:AM172"/>
    <mergeCell ref="AN171:AN172"/>
    <mergeCell ref="AO171:AO172"/>
    <mergeCell ref="B172:F172"/>
    <mergeCell ref="B173:F173"/>
    <mergeCell ref="G173:G174"/>
    <mergeCell ref="H173:H174"/>
    <mergeCell ref="I173:I174"/>
    <mergeCell ref="J173:J174"/>
    <mergeCell ref="K173:K174"/>
    <mergeCell ref="L173:L174"/>
    <mergeCell ref="M173:M174"/>
    <mergeCell ref="N173:N174"/>
    <mergeCell ref="O173:O174"/>
    <mergeCell ref="P173:P174"/>
    <mergeCell ref="Q173:Q174"/>
    <mergeCell ref="R173:R174"/>
    <mergeCell ref="S173:S174"/>
    <mergeCell ref="T173:T174"/>
    <mergeCell ref="U173:U174"/>
    <mergeCell ref="V173:V174"/>
    <mergeCell ref="W173:W174"/>
    <mergeCell ref="X173:X174"/>
    <mergeCell ref="Y173:Y174"/>
    <mergeCell ref="Z173:Z174"/>
    <mergeCell ref="AA173:AA174"/>
    <mergeCell ref="AB173:AB174"/>
    <mergeCell ref="AC173:AC174"/>
    <mergeCell ref="AD173:AD174"/>
    <mergeCell ref="AG173:AG174"/>
    <mergeCell ref="AN173:AN174"/>
    <mergeCell ref="AF173:AF174"/>
    <mergeCell ref="AO173:AO174"/>
    <mergeCell ref="B174:F174"/>
    <mergeCell ref="B167:F167"/>
    <mergeCell ref="G167:G168"/>
    <mergeCell ref="H167:H168"/>
    <mergeCell ref="I167:I168"/>
    <mergeCell ref="J167:J168"/>
    <mergeCell ref="K167:K168"/>
    <mergeCell ref="L167:L168"/>
    <mergeCell ref="M167:M168"/>
    <mergeCell ref="N167:N168"/>
    <mergeCell ref="O167:O168"/>
    <mergeCell ref="P167:P168"/>
    <mergeCell ref="Q167:Q168"/>
    <mergeCell ref="R167:R168"/>
    <mergeCell ref="S167:S168"/>
    <mergeCell ref="AD167:AD168"/>
    <mergeCell ref="AF167:AF168"/>
    <mergeCell ref="T167:T168"/>
    <mergeCell ref="U167:U168"/>
    <mergeCell ref="V167:V168"/>
    <mergeCell ref="W167:W168"/>
    <mergeCell ref="X167:X168"/>
    <mergeCell ref="Y167:Y168"/>
    <mergeCell ref="AG167:AG168"/>
    <mergeCell ref="AH167:AL168"/>
    <mergeCell ref="AM167:AM168"/>
    <mergeCell ref="AN167:AN168"/>
    <mergeCell ref="AG171:AG172"/>
    <mergeCell ref="AH171:AL172"/>
    <mergeCell ref="B168:F168"/>
    <mergeCell ref="Z167:Z168"/>
    <mergeCell ref="B164:F164"/>
    <mergeCell ref="AA167:AA168"/>
    <mergeCell ref="AB167:AB168"/>
    <mergeCell ref="AC167:AC168"/>
    <mergeCell ref="B169:F169"/>
    <mergeCell ref="G169:G170"/>
    <mergeCell ref="H169:H170"/>
    <mergeCell ref="I169:I170"/>
    <mergeCell ref="J169:J170"/>
    <mergeCell ref="K169:K170"/>
    <mergeCell ref="B170:F170"/>
    <mergeCell ref="L169:L170"/>
    <mergeCell ref="M169:M170"/>
    <mergeCell ref="N169:N170"/>
    <mergeCell ref="O169:O170"/>
    <mergeCell ref="P169:P170"/>
    <mergeCell ref="Q169:Q170"/>
    <mergeCell ref="R169:R170"/>
    <mergeCell ref="S169:S170"/>
    <mergeCell ref="T169:T170"/>
    <mergeCell ref="U169:U170"/>
    <mergeCell ref="V169:V170"/>
    <mergeCell ref="W169:W170"/>
    <mergeCell ref="X169:X170"/>
    <mergeCell ref="Y169:Y170"/>
    <mergeCell ref="Z169:Z170"/>
    <mergeCell ref="AA169:AA170"/>
    <mergeCell ref="AB169:AB170"/>
    <mergeCell ref="AC169:AC170"/>
    <mergeCell ref="M165:M166"/>
    <mergeCell ref="O165:O166"/>
    <mergeCell ref="P165:P166"/>
    <mergeCell ref="Q165:Q166"/>
    <mergeCell ref="R165:R166"/>
    <mergeCell ref="S165:S166"/>
    <mergeCell ref="AD165:AD166"/>
    <mergeCell ref="AF165:AF166"/>
    <mergeCell ref="T165:T166"/>
    <mergeCell ref="U165:U166"/>
    <mergeCell ref="V165:V166"/>
    <mergeCell ref="W165:W166"/>
    <mergeCell ref="X165:X166"/>
    <mergeCell ref="Y165:Y166"/>
    <mergeCell ref="B163:F163"/>
    <mergeCell ref="G163:G164"/>
    <mergeCell ref="H163:H164"/>
    <mergeCell ref="I163:I164"/>
    <mergeCell ref="J163:J164"/>
    <mergeCell ref="K163:K164"/>
    <mergeCell ref="L163:L164"/>
    <mergeCell ref="M163:M164"/>
    <mergeCell ref="N163:N164"/>
    <mergeCell ref="O163:O164"/>
    <mergeCell ref="P163:P164"/>
    <mergeCell ref="Q163:Q164"/>
    <mergeCell ref="R163:R164"/>
    <mergeCell ref="S163:S164"/>
    <mergeCell ref="T163:T164"/>
    <mergeCell ref="U163:U164"/>
    <mergeCell ref="V163:V164"/>
    <mergeCell ref="AD163:AD164"/>
    <mergeCell ref="AF163:AF164"/>
    <mergeCell ref="B166:F166"/>
    <mergeCell ref="Z165:Z166"/>
    <mergeCell ref="AA165:AA166"/>
    <mergeCell ref="AB165:AB166"/>
    <mergeCell ref="AC165:AC166"/>
    <mergeCell ref="B159:F159"/>
    <mergeCell ref="G159:G160"/>
    <mergeCell ref="H159:H160"/>
    <mergeCell ref="I159:I160"/>
    <mergeCell ref="J159:J160"/>
    <mergeCell ref="K159:K160"/>
    <mergeCell ref="B160:F160"/>
    <mergeCell ref="L159:L160"/>
    <mergeCell ref="M159:M160"/>
    <mergeCell ref="N159:N160"/>
    <mergeCell ref="O159:O160"/>
    <mergeCell ref="P159:P160"/>
    <mergeCell ref="Q159:Q160"/>
    <mergeCell ref="X159:X160"/>
    <mergeCell ref="Y159:Y160"/>
    <mergeCell ref="Z159:Z160"/>
    <mergeCell ref="AA159:AA160"/>
    <mergeCell ref="AC159:AC160"/>
    <mergeCell ref="B165:F165"/>
    <mergeCell ref="G165:G166"/>
    <mergeCell ref="H165:H166"/>
    <mergeCell ref="I165:I166"/>
    <mergeCell ref="J165:J166"/>
    <mergeCell ref="K165:K166"/>
    <mergeCell ref="L165:L166"/>
    <mergeCell ref="W159:W160"/>
    <mergeCell ref="B161:F161"/>
    <mergeCell ref="G161:G162"/>
    <mergeCell ref="H161:H162"/>
    <mergeCell ref="I161:I162"/>
    <mergeCell ref="J161:J162"/>
    <mergeCell ref="O161:O162"/>
    <mergeCell ref="B162:F162"/>
    <mergeCell ref="K161:K162"/>
    <mergeCell ref="L161:L162"/>
    <mergeCell ref="M161:M162"/>
    <mergeCell ref="AO159:AO160"/>
    <mergeCell ref="AH159:AL160"/>
    <mergeCell ref="AM159:AM160"/>
    <mergeCell ref="AN159:AN160"/>
    <mergeCell ref="AB159:AB160"/>
    <mergeCell ref="Z161:Z162"/>
    <mergeCell ref="AD159:AD160"/>
    <mergeCell ref="AF159:AF160"/>
    <mergeCell ref="AG159:AG160"/>
    <mergeCell ref="AD161:AD162"/>
    <mergeCell ref="T161:T162"/>
    <mergeCell ref="U161:U162"/>
    <mergeCell ref="V161:V162"/>
    <mergeCell ref="W161:W162"/>
    <mergeCell ref="P161:P162"/>
    <mergeCell ref="Q161:Q162"/>
    <mergeCell ref="R161:R162"/>
    <mergeCell ref="S159:S160"/>
    <mergeCell ref="T159:T160"/>
    <mergeCell ref="U159:U160"/>
    <mergeCell ref="V159:V160"/>
    <mergeCell ref="B155:F155"/>
    <mergeCell ref="G155:G156"/>
    <mergeCell ref="H155:H156"/>
    <mergeCell ref="I155:I156"/>
    <mergeCell ref="J155:J156"/>
    <mergeCell ref="K155:K156"/>
    <mergeCell ref="V155:V156"/>
    <mergeCell ref="W155:W156"/>
    <mergeCell ref="L155:L156"/>
    <mergeCell ref="M155:M156"/>
    <mergeCell ref="N155:N156"/>
    <mergeCell ref="O155:O156"/>
    <mergeCell ref="P155:P156"/>
    <mergeCell ref="K157:K158"/>
    <mergeCell ref="L157:L158"/>
    <mergeCell ref="M157:M158"/>
    <mergeCell ref="AD155:AD156"/>
    <mergeCell ref="X155:X156"/>
    <mergeCell ref="Y155:Y156"/>
    <mergeCell ref="Z155:Z156"/>
    <mergeCell ref="AA155:AA156"/>
    <mergeCell ref="B156:F156"/>
    <mergeCell ref="B157:F157"/>
    <mergeCell ref="G157:G158"/>
    <mergeCell ref="I157:I158"/>
    <mergeCell ref="J157:J158"/>
    <mergeCell ref="B158:F158"/>
    <mergeCell ref="S157:S158"/>
    <mergeCell ref="N157:N158"/>
    <mergeCell ref="O157:O158"/>
    <mergeCell ref="P157:P158"/>
    <mergeCell ref="Q157:Q158"/>
    <mergeCell ref="AO155:AO156"/>
    <mergeCell ref="AH155:AL156"/>
    <mergeCell ref="AM155:AM156"/>
    <mergeCell ref="AN155:AN156"/>
    <mergeCell ref="AB155:AB156"/>
    <mergeCell ref="AC155:AC156"/>
    <mergeCell ref="S155:S156"/>
    <mergeCell ref="T155:T156"/>
    <mergeCell ref="U155:U156"/>
    <mergeCell ref="AC157:AC158"/>
    <mergeCell ref="AD157:AD158"/>
    <mergeCell ref="T157:T158"/>
    <mergeCell ref="U157:U158"/>
    <mergeCell ref="V157:V158"/>
    <mergeCell ref="W157:W158"/>
    <mergeCell ref="X157:X158"/>
    <mergeCell ref="Y157:Y158"/>
    <mergeCell ref="Z157:Z158"/>
    <mergeCell ref="AA157:AA158"/>
    <mergeCell ref="AB157:AB158"/>
    <mergeCell ref="R157:R158"/>
    <mergeCell ref="AG157:AG158"/>
    <mergeCell ref="AH157:AL158"/>
    <mergeCell ref="B151:F151"/>
    <mergeCell ref="G151:G152"/>
    <mergeCell ref="H151:H152"/>
    <mergeCell ref="I151:I152"/>
    <mergeCell ref="J151:J152"/>
    <mergeCell ref="K151:K152"/>
    <mergeCell ref="W151:W152"/>
    <mergeCell ref="L151:L152"/>
    <mergeCell ref="M151:M152"/>
    <mergeCell ref="N151:N152"/>
    <mergeCell ref="O151:O152"/>
    <mergeCell ref="P151:P152"/>
    <mergeCell ref="AN151:AN152"/>
    <mergeCell ref="X151:X152"/>
    <mergeCell ref="Y151:Y152"/>
    <mergeCell ref="Z151:Z152"/>
    <mergeCell ref="AA151:AA152"/>
    <mergeCell ref="AB151:AB152"/>
    <mergeCell ref="AC151:AC152"/>
    <mergeCell ref="AF151:AF152"/>
    <mergeCell ref="AG151:AG152"/>
    <mergeCell ref="AH151:AL152"/>
    <mergeCell ref="AM151:AM152"/>
    <mergeCell ref="S151:S152"/>
    <mergeCell ref="T151:T152"/>
    <mergeCell ref="U151:U152"/>
    <mergeCell ref="V151:V152"/>
    <mergeCell ref="B152:F152"/>
    <mergeCell ref="G153:G154"/>
    <mergeCell ref="H153:H154"/>
    <mergeCell ref="I153:I154"/>
    <mergeCell ref="J153:J154"/>
    <mergeCell ref="K153:K154"/>
    <mergeCell ref="AF153:AF154"/>
    <mergeCell ref="T153:T154"/>
    <mergeCell ref="U153:U154"/>
    <mergeCell ref="V153:V154"/>
    <mergeCell ref="W153:W154"/>
    <mergeCell ref="X153:X154"/>
    <mergeCell ref="Y153:Y154"/>
    <mergeCell ref="B154:F154"/>
    <mergeCell ref="Z153:Z154"/>
    <mergeCell ref="AA153:AA154"/>
    <mergeCell ref="AB153:AB154"/>
    <mergeCell ref="AC153:AC154"/>
    <mergeCell ref="AD153:AD154"/>
    <mergeCell ref="N153:N154"/>
    <mergeCell ref="O153:O154"/>
    <mergeCell ref="P153:P154"/>
    <mergeCell ref="Q153:Q154"/>
    <mergeCell ref="L153:L154"/>
    <mergeCell ref="M153:M154"/>
    <mergeCell ref="R153:R154"/>
    <mergeCell ref="S153:S154"/>
    <mergeCell ref="B153:F153"/>
    <mergeCell ref="G147:G148"/>
    <mergeCell ref="H147:H148"/>
    <mergeCell ref="I147:I148"/>
    <mergeCell ref="O149:O150"/>
    <mergeCell ref="S149:S150"/>
    <mergeCell ref="T149:T150"/>
    <mergeCell ref="U149:U150"/>
    <mergeCell ref="V149:V150"/>
    <mergeCell ref="AO147:AO148"/>
    <mergeCell ref="Z149:Z150"/>
    <mergeCell ref="AA149:AA150"/>
    <mergeCell ref="AB149:AB150"/>
    <mergeCell ref="AC149:AC150"/>
    <mergeCell ref="B149:F149"/>
    <mergeCell ref="J147:J148"/>
    <mergeCell ref="AC147:AC148"/>
    <mergeCell ref="L149:L150"/>
    <mergeCell ref="M149:M150"/>
    <mergeCell ref="N149:N150"/>
    <mergeCell ref="V147:V148"/>
    <mergeCell ref="AD149:AD150"/>
    <mergeCell ref="I123:I124"/>
    <mergeCell ref="J123:J124"/>
    <mergeCell ref="K123:K124"/>
    <mergeCell ref="W149:W150"/>
    <mergeCell ref="P149:P150"/>
    <mergeCell ref="AM149:AM150"/>
    <mergeCell ref="I149:I150"/>
    <mergeCell ref="J149:J150"/>
    <mergeCell ref="K149:K150"/>
    <mergeCell ref="K147:K148"/>
    <mergeCell ref="B150:F150"/>
    <mergeCell ref="A149:A150"/>
    <mergeCell ref="A123:A124"/>
    <mergeCell ref="B123:F123"/>
    <mergeCell ref="G123:G124"/>
    <mergeCell ref="H123:H124"/>
    <mergeCell ref="G149:G150"/>
    <mergeCell ref="H149:H150"/>
    <mergeCell ref="A147:A148"/>
    <mergeCell ref="B147:F147"/>
    <mergeCell ref="L123:L124"/>
    <mergeCell ref="M123:M124"/>
    <mergeCell ref="N123:N124"/>
    <mergeCell ref="O123:O124"/>
    <mergeCell ref="P123:P124"/>
    <mergeCell ref="Q123:Q124"/>
    <mergeCell ref="R123:R124"/>
    <mergeCell ref="S123:S124"/>
    <mergeCell ref="T123:T124"/>
    <mergeCell ref="U123:U124"/>
    <mergeCell ref="V123:V124"/>
    <mergeCell ref="W123:W124"/>
    <mergeCell ref="X123:X124"/>
    <mergeCell ref="Y123:Y124"/>
    <mergeCell ref="Z123:Z124"/>
    <mergeCell ref="AA123:AA124"/>
    <mergeCell ref="AB123:AB124"/>
    <mergeCell ref="AC123:AC124"/>
    <mergeCell ref="AD123:AD124"/>
    <mergeCell ref="AF123:AF124"/>
    <mergeCell ref="AG123:AG124"/>
    <mergeCell ref="AH123:AL124"/>
    <mergeCell ref="AM123:AM124"/>
    <mergeCell ref="AN123:AN124"/>
    <mergeCell ref="AO123:AO124"/>
    <mergeCell ref="B124:F124"/>
    <mergeCell ref="A121:A122"/>
    <mergeCell ref="B121:F121"/>
    <mergeCell ref="G121:G122"/>
    <mergeCell ref="H121:H122"/>
    <mergeCell ref="I121:I122"/>
    <mergeCell ref="J121:J122"/>
    <mergeCell ref="K121:K122"/>
    <mergeCell ref="L121:L122"/>
    <mergeCell ref="M121:M122"/>
    <mergeCell ref="N121:N122"/>
    <mergeCell ref="O121:O122"/>
    <mergeCell ref="P121:P122"/>
    <mergeCell ref="Q121:Q122"/>
    <mergeCell ref="R121:R122"/>
    <mergeCell ref="S121:S122"/>
    <mergeCell ref="T121:T122"/>
    <mergeCell ref="U121:U122"/>
    <mergeCell ref="V121:V122"/>
    <mergeCell ref="W121:W122"/>
    <mergeCell ref="X121:X122"/>
    <mergeCell ref="Y121:Y122"/>
    <mergeCell ref="Z121:Z122"/>
    <mergeCell ref="AA121:AA122"/>
    <mergeCell ref="AB121:AB122"/>
    <mergeCell ref="AC121:AC122"/>
    <mergeCell ref="AD121:AD122"/>
    <mergeCell ref="AF121:AF122"/>
    <mergeCell ref="AG121:AG122"/>
    <mergeCell ref="AH121:AL122"/>
    <mergeCell ref="AM121:AM122"/>
    <mergeCell ref="AN121:AN122"/>
    <mergeCell ref="AO121:AO122"/>
    <mergeCell ref="B122:F122"/>
    <mergeCell ref="A119:A120"/>
    <mergeCell ref="B119:F119"/>
    <mergeCell ref="G119:G120"/>
    <mergeCell ref="H119:H120"/>
    <mergeCell ref="I119:I120"/>
    <mergeCell ref="J119:J120"/>
    <mergeCell ref="K119:K120"/>
    <mergeCell ref="L119:L120"/>
    <mergeCell ref="M119:M120"/>
    <mergeCell ref="N119:N120"/>
    <mergeCell ref="O119:O120"/>
    <mergeCell ref="P119:P120"/>
    <mergeCell ref="Q119:Q120"/>
    <mergeCell ref="R119:R120"/>
    <mergeCell ref="S119:S120"/>
    <mergeCell ref="T119:T120"/>
    <mergeCell ref="U119:U120"/>
    <mergeCell ref="V119:V120"/>
    <mergeCell ref="W119:W120"/>
    <mergeCell ref="X119:X120"/>
    <mergeCell ref="Y119:Y120"/>
    <mergeCell ref="Z119:Z120"/>
    <mergeCell ref="AA119:AA120"/>
    <mergeCell ref="AB119:AB120"/>
    <mergeCell ref="AC119:AC120"/>
    <mergeCell ref="AD119:AD120"/>
    <mergeCell ref="AF119:AF120"/>
    <mergeCell ref="AG119:AG120"/>
    <mergeCell ref="AH119:AL120"/>
    <mergeCell ref="AM119:AM120"/>
    <mergeCell ref="AN119:AN120"/>
    <mergeCell ref="AO119:AO120"/>
    <mergeCell ref="B120:F120"/>
    <mergeCell ref="A117:A118"/>
    <mergeCell ref="B117:F117"/>
    <mergeCell ref="G117:G118"/>
    <mergeCell ref="H117:H118"/>
    <mergeCell ref="I117:I118"/>
    <mergeCell ref="J117:J118"/>
    <mergeCell ref="K117:K118"/>
    <mergeCell ref="L117:L118"/>
    <mergeCell ref="M117:M118"/>
    <mergeCell ref="N117:N118"/>
    <mergeCell ref="O117:O118"/>
    <mergeCell ref="P117:P118"/>
    <mergeCell ref="Q117:Q118"/>
    <mergeCell ref="R117:R118"/>
    <mergeCell ref="S117:S118"/>
    <mergeCell ref="T117:T118"/>
    <mergeCell ref="U117:U118"/>
    <mergeCell ref="V117:V118"/>
    <mergeCell ref="W117:W118"/>
    <mergeCell ref="X117:X118"/>
    <mergeCell ref="Y117:Y118"/>
    <mergeCell ref="Z117:Z118"/>
    <mergeCell ref="AA117:AA118"/>
    <mergeCell ref="AB117:AB118"/>
    <mergeCell ref="AC117:AC118"/>
    <mergeCell ref="AD117:AD118"/>
    <mergeCell ref="AF117:AF118"/>
    <mergeCell ref="AG117:AG118"/>
    <mergeCell ref="AH117:AL118"/>
    <mergeCell ref="AM117:AM118"/>
    <mergeCell ref="AN117:AN118"/>
    <mergeCell ref="AO117:AO118"/>
    <mergeCell ref="B118:F118"/>
    <mergeCell ref="A115:A116"/>
    <mergeCell ref="B115:F115"/>
    <mergeCell ref="G115:G116"/>
    <mergeCell ref="H115:H116"/>
    <mergeCell ref="I115:I116"/>
    <mergeCell ref="J115:J116"/>
    <mergeCell ref="K115:K116"/>
    <mergeCell ref="W115:W116"/>
    <mergeCell ref="L115:L116"/>
    <mergeCell ref="M115:M116"/>
    <mergeCell ref="N115:N116"/>
    <mergeCell ref="O115:O116"/>
    <mergeCell ref="P115:P116"/>
    <mergeCell ref="Q115:Q116"/>
    <mergeCell ref="Y115:Y116"/>
    <mergeCell ref="Z115:Z116"/>
    <mergeCell ref="AA115:AA116"/>
    <mergeCell ref="AB115:AB116"/>
    <mergeCell ref="AC115:AC116"/>
    <mergeCell ref="R115:R116"/>
    <mergeCell ref="S115:S116"/>
    <mergeCell ref="T115:T116"/>
    <mergeCell ref="U115:U116"/>
    <mergeCell ref="V115:V116"/>
    <mergeCell ref="AF113:AF114"/>
    <mergeCell ref="AO115:AO116"/>
    <mergeCell ref="B116:F116"/>
    <mergeCell ref="AD115:AD116"/>
    <mergeCell ref="AF115:AF116"/>
    <mergeCell ref="AG115:AG116"/>
    <mergeCell ref="AH115:AL116"/>
    <mergeCell ref="AM115:AM116"/>
    <mergeCell ref="AN115:AN116"/>
    <mergeCell ref="X115:X116"/>
    <mergeCell ref="AC113:AC114"/>
    <mergeCell ref="AD113:AD114"/>
    <mergeCell ref="AH113:AL114"/>
    <mergeCell ref="AM113:AM114"/>
    <mergeCell ref="AN113:AN114"/>
    <mergeCell ref="Z113:Z114"/>
    <mergeCell ref="AA113:AA114"/>
    <mergeCell ref="AB113:AB114"/>
    <mergeCell ref="AO113:AO114"/>
    <mergeCell ref="G113:G114"/>
    <mergeCell ref="H113:H114"/>
    <mergeCell ref="I113:I114"/>
    <mergeCell ref="K113:K114"/>
    <mergeCell ref="L113:L114"/>
    <mergeCell ref="M113:M114"/>
    <mergeCell ref="AC111:AC112"/>
    <mergeCell ref="AD111:AD112"/>
    <mergeCell ref="AF111:AF112"/>
    <mergeCell ref="AB111:AB112"/>
    <mergeCell ref="AF109:AF110"/>
    <mergeCell ref="X109:X110"/>
    <mergeCell ref="N55:N56"/>
    <mergeCell ref="M55:M56"/>
    <mergeCell ref="L55:L56"/>
    <mergeCell ref="AD103:AD104"/>
    <mergeCell ref="AF103:AF104"/>
    <mergeCell ref="AG103:AG104"/>
    <mergeCell ref="T103:T104"/>
    <mergeCell ref="L103:L104"/>
    <mergeCell ref="P103:P104"/>
    <mergeCell ref="P51:P52"/>
    <mergeCell ref="O51:O52"/>
    <mergeCell ref="N51:N52"/>
    <mergeCell ref="AA55:AA56"/>
    <mergeCell ref="V55:V56"/>
    <mergeCell ref="U55:U56"/>
    <mergeCell ref="T55:T56"/>
    <mergeCell ref="S55:S56"/>
    <mergeCell ref="R55:R56"/>
    <mergeCell ref="O55:O56"/>
    <mergeCell ref="Z51:Z52"/>
    <mergeCell ref="W51:W52"/>
    <mergeCell ref="V51:V52"/>
    <mergeCell ref="U51:U52"/>
    <mergeCell ref="T51:T52"/>
    <mergeCell ref="Q51:Q52"/>
    <mergeCell ref="Q53:Q54"/>
    <mergeCell ref="AN51:AN52"/>
    <mergeCell ref="AM51:AM52"/>
    <mergeCell ref="AH51:AL52"/>
    <mergeCell ref="AG51:AG52"/>
    <mergeCell ref="AC51:AC52"/>
    <mergeCell ref="AB51:AB52"/>
    <mergeCell ref="AA51:AA52"/>
    <mergeCell ref="L47:L48"/>
    <mergeCell ref="K47:K48"/>
    <mergeCell ref="J47:J48"/>
    <mergeCell ref="AO53:AO54"/>
    <mergeCell ref="AH53:AL54"/>
    <mergeCell ref="AG53:AG54"/>
    <mergeCell ref="AF53:AF54"/>
    <mergeCell ref="AD53:AD54"/>
    <mergeCell ref="AC53:AC54"/>
    <mergeCell ref="AB53:AB54"/>
    <mergeCell ref="X47:X48"/>
    <mergeCell ref="W47:W48"/>
    <mergeCell ref="V47:V48"/>
    <mergeCell ref="U47:U48"/>
    <mergeCell ref="T47:T48"/>
    <mergeCell ref="M47:M48"/>
    <mergeCell ref="P49:P50"/>
    <mergeCell ref="AO93:AO94"/>
    <mergeCell ref="AM93:AM94"/>
    <mergeCell ref="AN93:AN94"/>
    <mergeCell ref="AN55:AN56"/>
    <mergeCell ref="AM55:AM56"/>
    <mergeCell ref="AN53:AN54"/>
    <mergeCell ref="AM53:AM54"/>
    <mergeCell ref="AA53:AA54"/>
    <mergeCell ref="X53:X54"/>
    <mergeCell ref="Y55:Y56"/>
    <mergeCell ref="X55:X56"/>
    <mergeCell ref="W55:W56"/>
    <mergeCell ref="S49:S50"/>
    <mergeCell ref="R49:R50"/>
    <mergeCell ref="Q49:Q50"/>
    <mergeCell ref="W53:W54"/>
    <mergeCell ref="V53:V54"/>
    <mergeCell ref="U53:U54"/>
    <mergeCell ref="R53:R54"/>
    <mergeCell ref="AF61:AF62"/>
    <mergeCell ref="AD61:AD62"/>
    <mergeCell ref="AC61:AC62"/>
    <mergeCell ref="AB61:AB62"/>
    <mergeCell ref="AA61:AA62"/>
    <mergeCell ref="Z61:Z62"/>
    <mergeCell ref="V73:V74"/>
    <mergeCell ref="W73:W74"/>
    <mergeCell ref="X73:X74"/>
    <mergeCell ref="Y73:Y74"/>
    <mergeCell ref="Z73:Z74"/>
    <mergeCell ref="AA73:AA74"/>
    <mergeCell ref="AM73:AM74"/>
    <mergeCell ref="L43:L44"/>
    <mergeCell ref="AB95:AB96"/>
    <mergeCell ref="AC95:AC96"/>
    <mergeCell ref="AF55:AF56"/>
    <mergeCell ref="AD55:AD56"/>
    <mergeCell ref="AC55:AC56"/>
    <mergeCell ref="AB55:AB56"/>
    <mergeCell ref="V95:V96"/>
    <mergeCell ref="Z55:Z56"/>
    <mergeCell ref="O45:O46"/>
    <mergeCell ref="AM43:AM44"/>
    <mergeCell ref="AH43:AL44"/>
    <mergeCell ref="AG43:AG44"/>
    <mergeCell ref="AF43:AF44"/>
    <mergeCell ref="X43:X44"/>
    <mergeCell ref="W43:W44"/>
    <mergeCell ref="V43:V44"/>
    <mergeCell ref="U43:U44"/>
    <mergeCell ref="T43:T44"/>
    <mergeCell ref="Z87:Z88"/>
    <mergeCell ref="AA87:AA88"/>
    <mergeCell ref="AB87:AB88"/>
    <mergeCell ref="AC87:AC88"/>
    <mergeCell ref="AD87:AD88"/>
    <mergeCell ref="AF87:AF88"/>
    <mergeCell ref="R93:R94"/>
    <mergeCell ref="Q93:Q94"/>
    <mergeCell ref="L59:L60"/>
    <mergeCell ref="U91:U92"/>
    <mergeCell ref="AB91:AB92"/>
    <mergeCell ref="AG61:AG62"/>
    <mergeCell ref="P53:P54"/>
    <mergeCell ref="Q35:Q36"/>
    <mergeCell ref="P35:P36"/>
    <mergeCell ref="O35:O36"/>
    <mergeCell ref="N35:N36"/>
    <mergeCell ref="M41:M42"/>
    <mergeCell ref="AM85:AM86"/>
    <mergeCell ref="AH85:AL86"/>
    <mergeCell ref="AH55:AL56"/>
    <mergeCell ref="AG55:AG56"/>
    <mergeCell ref="P39:P40"/>
    <mergeCell ref="AG37:AG38"/>
    <mergeCell ref="AF37:AF38"/>
    <mergeCell ref="AD37:AD38"/>
    <mergeCell ref="AC37:AC38"/>
    <mergeCell ref="AC57:AC58"/>
    <mergeCell ref="AB57:AB58"/>
    <mergeCell ref="AA57:AA58"/>
    <mergeCell ref="Z57:Z58"/>
    <mergeCell ref="Y57:Y58"/>
    <mergeCell ref="X57:X58"/>
    <mergeCell ref="W57:W58"/>
    <mergeCell ref="V57:V58"/>
    <mergeCell ref="M43:M44"/>
    <mergeCell ref="O53:O54"/>
    <mergeCell ref="W59:W60"/>
    <mergeCell ref="V59:V60"/>
    <mergeCell ref="U59:U60"/>
    <mergeCell ref="T59:T60"/>
    <mergeCell ref="Q63:Q64"/>
    <mergeCell ref="P63:P64"/>
    <mergeCell ref="U35:U36"/>
    <mergeCell ref="AA65:AA66"/>
    <mergeCell ref="Z33:Z34"/>
    <mergeCell ref="S33:S34"/>
    <mergeCell ref="R33:R34"/>
    <mergeCell ref="K33:K34"/>
    <mergeCell ref="J33:J34"/>
    <mergeCell ref="AH33:AL34"/>
    <mergeCell ref="AG33:AG34"/>
    <mergeCell ref="AF33:AF34"/>
    <mergeCell ref="AD33:AD34"/>
    <mergeCell ref="AC33:AC34"/>
    <mergeCell ref="AB33:AB34"/>
    <mergeCell ref="B47:F47"/>
    <mergeCell ref="A93:A94"/>
    <mergeCell ref="O57:O58"/>
    <mergeCell ref="N57:N58"/>
    <mergeCell ref="M57:M58"/>
    <mergeCell ref="L57:L58"/>
    <mergeCell ref="K57:K58"/>
    <mergeCell ref="J57:J58"/>
    <mergeCell ref="A57:A58"/>
    <mergeCell ref="B56:F56"/>
    <mergeCell ref="P93:P94"/>
    <mergeCell ref="O93:O94"/>
    <mergeCell ref="N93:N94"/>
    <mergeCell ref="K93:K94"/>
    <mergeCell ref="U57:U58"/>
    <mergeCell ref="T57:T58"/>
    <mergeCell ref="S57:S58"/>
    <mergeCell ref="R57:R58"/>
    <mergeCell ref="Q57:Q58"/>
    <mergeCell ref="P57:P58"/>
    <mergeCell ref="M39:M40"/>
    <mergeCell ref="AU57:AU58"/>
    <mergeCell ref="AR57:AR58"/>
    <mergeCell ref="AQ57:AQ58"/>
    <mergeCell ref="AG57:AG58"/>
    <mergeCell ref="AF57:AF58"/>
    <mergeCell ref="AD57:AD58"/>
    <mergeCell ref="G59:G60"/>
    <mergeCell ref="B59:F59"/>
    <mergeCell ref="A59:A60"/>
    <mergeCell ref="B58:F58"/>
    <mergeCell ref="I57:I58"/>
    <mergeCell ref="H57:H58"/>
    <mergeCell ref="G57:G58"/>
    <mergeCell ref="B57:F57"/>
    <mergeCell ref="O29:O30"/>
    <mergeCell ref="N29:N30"/>
    <mergeCell ref="M29:M30"/>
    <mergeCell ref="L29:L30"/>
    <mergeCell ref="I59:I60"/>
    <mergeCell ref="H59:H60"/>
    <mergeCell ref="I33:I34"/>
    <mergeCell ref="H33:H34"/>
    <mergeCell ref="O39:O40"/>
    <mergeCell ref="N39:N40"/>
    <mergeCell ref="AA29:AA30"/>
    <mergeCell ref="Z29:Z30"/>
    <mergeCell ref="Y29:Y30"/>
    <mergeCell ref="X29:X30"/>
    <mergeCell ref="W29:W30"/>
    <mergeCell ref="V29:V30"/>
    <mergeCell ref="N59:N60"/>
    <mergeCell ref="M59:M60"/>
    <mergeCell ref="A71:A72"/>
    <mergeCell ref="S59:S60"/>
    <mergeCell ref="R59:R60"/>
    <mergeCell ref="Q59:Q60"/>
    <mergeCell ref="P59:P60"/>
    <mergeCell ref="O59:O60"/>
    <mergeCell ref="AG59:AG60"/>
    <mergeCell ref="AF59:AF60"/>
    <mergeCell ref="AD59:AD60"/>
    <mergeCell ref="AC59:AC60"/>
    <mergeCell ref="O71:O72"/>
    <mergeCell ref="AB59:AB60"/>
    <mergeCell ref="AA59:AA60"/>
    <mergeCell ref="Z59:Z60"/>
    <mergeCell ref="Y59:Y60"/>
    <mergeCell ref="X59:X60"/>
    <mergeCell ref="B61:F61"/>
    <mergeCell ref="A61:A62"/>
    <mergeCell ref="B60:F60"/>
    <mergeCell ref="Y61:Y62"/>
    <mergeCell ref="A69:A70"/>
    <mergeCell ref="G69:G70"/>
    <mergeCell ref="W69:W70"/>
    <mergeCell ref="G63:G64"/>
    <mergeCell ref="B63:F63"/>
    <mergeCell ref="O63:O64"/>
    <mergeCell ref="R61:R62"/>
    <mergeCell ref="Q61:Q62"/>
    <mergeCell ref="H61:H62"/>
    <mergeCell ref="G61:G62"/>
    <mergeCell ref="I63:I64"/>
    <mergeCell ref="H63:H64"/>
    <mergeCell ref="AU59:AU60"/>
    <mergeCell ref="AR59:AR60"/>
    <mergeCell ref="AQ59:AQ60"/>
    <mergeCell ref="AO59:AO60"/>
    <mergeCell ref="AN59:AN60"/>
    <mergeCell ref="AM59:AM60"/>
    <mergeCell ref="AH59:AL60"/>
    <mergeCell ref="B72:F72"/>
    <mergeCell ref="P61:P62"/>
    <mergeCell ref="O61:O62"/>
    <mergeCell ref="N61:N62"/>
    <mergeCell ref="M61:M62"/>
    <mergeCell ref="L61:L62"/>
    <mergeCell ref="K61:K62"/>
    <mergeCell ref="J61:J62"/>
    <mergeCell ref="I61:I62"/>
    <mergeCell ref="K59:K60"/>
    <mergeCell ref="J59:J60"/>
    <mergeCell ref="AU61:AU62"/>
    <mergeCell ref="AR61:AR62"/>
    <mergeCell ref="AO61:AO62"/>
    <mergeCell ref="AN61:AN62"/>
    <mergeCell ref="AM61:AM62"/>
    <mergeCell ref="AH61:AL62"/>
    <mergeCell ref="X61:X62"/>
    <mergeCell ref="S61:S62"/>
    <mergeCell ref="B67:F67"/>
    <mergeCell ref="B62:F62"/>
    <mergeCell ref="W61:W62"/>
    <mergeCell ref="V61:V62"/>
    <mergeCell ref="U61:U62"/>
    <mergeCell ref="T61:T62"/>
    <mergeCell ref="T93:T94"/>
    <mergeCell ref="S93:S94"/>
    <mergeCell ref="S63:S64"/>
    <mergeCell ref="R63:R64"/>
    <mergeCell ref="M79:M80"/>
    <mergeCell ref="L79:L80"/>
    <mergeCell ref="K79:K80"/>
    <mergeCell ref="G67:G68"/>
    <mergeCell ref="M67:M68"/>
    <mergeCell ref="O79:O80"/>
    <mergeCell ref="N89:N90"/>
    <mergeCell ref="M89:M90"/>
    <mergeCell ref="S69:S70"/>
    <mergeCell ref="S87:S88"/>
    <mergeCell ref="N63:N64"/>
    <mergeCell ref="V91:V92"/>
    <mergeCell ref="S107:S108"/>
    <mergeCell ref="L67:L68"/>
    <mergeCell ref="K67:K68"/>
    <mergeCell ref="J67:J68"/>
    <mergeCell ref="I67:I68"/>
    <mergeCell ref="S67:S68"/>
    <mergeCell ref="R67:R68"/>
    <mergeCell ref="Q67:Q68"/>
    <mergeCell ref="P67:P68"/>
    <mergeCell ref="S73:S74"/>
    <mergeCell ref="R95:R96"/>
    <mergeCell ref="P97:P98"/>
    <mergeCell ref="AC91:AC92"/>
    <mergeCell ref="AF89:AF90"/>
    <mergeCell ref="AD89:AD90"/>
    <mergeCell ref="AC89:AC90"/>
    <mergeCell ref="Z85:Z86"/>
    <mergeCell ref="Y85:Y86"/>
    <mergeCell ref="AA63:AA64"/>
    <mergeCell ref="Z63:Z64"/>
    <mergeCell ref="AN111:AN112"/>
    <mergeCell ref="B112:F112"/>
    <mergeCell ref="Y63:Y64"/>
    <mergeCell ref="X63:X64"/>
    <mergeCell ref="W63:W64"/>
    <mergeCell ref="V63:V64"/>
    <mergeCell ref="U63:U64"/>
    <mergeCell ref="T63:T64"/>
    <mergeCell ref="AH63:AL64"/>
    <mergeCell ref="AG63:AG64"/>
    <mergeCell ref="Q83:Q84"/>
    <mergeCell ref="P83:P84"/>
    <mergeCell ref="O83:O84"/>
    <mergeCell ref="N83:N84"/>
    <mergeCell ref="AF63:AF64"/>
    <mergeCell ref="AD63:AD64"/>
    <mergeCell ref="AC63:AC64"/>
    <mergeCell ref="AB63:AB64"/>
    <mergeCell ref="B65:F65"/>
    <mergeCell ref="M63:M64"/>
    <mergeCell ref="L63:L64"/>
    <mergeCell ref="B66:F66"/>
    <mergeCell ref="S111:S112"/>
    <mergeCell ref="T111:T112"/>
    <mergeCell ref="A65:A66"/>
    <mergeCell ref="S83:S84"/>
    <mergeCell ref="R83:R84"/>
    <mergeCell ref="B64:F64"/>
    <mergeCell ref="AU63:AU64"/>
    <mergeCell ref="AR63:AR64"/>
    <mergeCell ref="AO63:AO64"/>
    <mergeCell ref="AN63:AN64"/>
    <mergeCell ref="AM63:AM64"/>
    <mergeCell ref="H65:H66"/>
    <mergeCell ref="G65:G66"/>
    <mergeCell ref="AC83:AC84"/>
    <mergeCell ref="AB83:AB84"/>
    <mergeCell ref="AA83:AA84"/>
    <mergeCell ref="Z83:Z84"/>
    <mergeCell ref="N65:N66"/>
    <mergeCell ref="M65:M66"/>
    <mergeCell ref="L65:L66"/>
    <mergeCell ref="K65:K66"/>
    <mergeCell ref="J65:J66"/>
    <mergeCell ref="I65:I66"/>
    <mergeCell ref="T65:T66"/>
    <mergeCell ref="S65:S66"/>
    <mergeCell ref="R65:R66"/>
    <mergeCell ref="Q65:Q66"/>
    <mergeCell ref="P65:P66"/>
    <mergeCell ref="O65:O66"/>
    <mergeCell ref="AC65:AC66"/>
    <mergeCell ref="AB65:AB66"/>
    <mergeCell ref="A63:A64"/>
    <mergeCell ref="K63:K64"/>
    <mergeCell ref="J63:J64"/>
    <mergeCell ref="Z65:Z66"/>
    <mergeCell ref="Y65:Y66"/>
    <mergeCell ref="X65:X66"/>
    <mergeCell ref="W65:W66"/>
    <mergeCell ref="V65:V66"/>
    <mergeCell ref="U65:U66"/>
    <mergeCell ref="AU65:AU66"/>
    <mergeCell ref="AR65:AR66"/>
    <mergeCell ref="AO65:AO66"/>
    <mergeCell ref="AN65:AN66"/>
    <mergeCell ref="AM65:AM66"/>
    <mergeCell ref="AG107:AG108"/>
    <mergeCell ref="AH107:AL108"/>
    <mergeCell ref="AH65:AL66"/>
    <mergeCell ref="AG65:AG66"/>
    <mergeCell ref="AN85:AN86"/>
    <mergeCell ref="AF107:AF108"/>
    <mergeCell ref="AD107:AD108"/>
    <mergeCell ref="Z107:Z108"/>
    <mergeCell ref="AA107:AA108"/>
    <mergeCell ref="AF65:AF66"/>
    <mergeCell ref="AD65:AD66"/>
    <mergeCell ref="AG105:AG106"/>
    <mergeCell ref="U101:U102"/>
    <mergeCell ref="V101:V102"/>
    <mergeCell ref="W101:W102"/>
    <mergeCell ref="X101:X102"/>
    <mergeCell ref="Y101:Y102"/>
    <mergeCell ref="AO101:AO102"/>
    <mergeCell ref="AO99:AO100"/>
    <mergeCell ref="AD93:AD94"/>
    <mergeCell ref="AC93:AC94"/>
    <mergeCell ref="N67:N68"/>
    <mergeCell ref="X105:X106"/>
    <mergeCell ref="Z93:Z94"/>
    <mergeCell ref="Y93:Y94"/>
    <mergeCell ref="X93:X94"/>
    <mergeCell ref="W93:W94"/>
    <mergeCell ref="A101:A102"/>
    <mergeCell ref="L101:L102"/>
    <mergeCell ref="M101:M102"/>
    <mergeCell ref="N101:N102"/>
    <mergeCell ref="O101:O102"/>
    <mergeCell ref="K103:K104"/>
    <mergeCell ref="B100:F100"/>
    <mergeCell ref="G101:G102"/>
    <mergeCell ref="H101:H102"/>
    <mergeCell ref="I101:I102"/>
    <mergeCell ref="J101:J102"/>
    <mergeCell ref="K101:K102"/>
    <mergeCell ref="K99:K100"/>
    <mergeCell ref="P101:P102"/>
    <mergeCell ref="Q101:Q102"/>
    <mergeCell ref="R101:R102"/>
    <mergeCell ref="A67:A68"/>
    <mergeCell ref="H67:H68"/>
    <mergeCell ref="B102:F102"/>
    <mergeCell ref="A99:A100"/>
    <mergeCell ref="G99:G100"/>
    <mergeCell ref="H99:H100"/>
    <mergeCell ref="I99:I100"/>
    <mergeCell ref="J99:J100"/>
    <mergeCell ref="V93:V94"/>
    <mergeCell ref="U93:U94"/>
    <mergeCell ref="B101:F101"/>
    <mergeCell ref="L99:L100"/>
    <mergeCell ref="M99:M100"/>
    <mergeCell ref="N99:N100"/>
    <mergeCell ref="O99:O100"/>
    <mergeCell ref="P99:P100"/>
    <mergeCell ref="Y99:Y100"/>
    <mergeCell ref="AA99:AA100"/>
    <mergeCell ref="AB99:AB100"/>
    <mergeCell ref="Q99:Q100"/>
    <mergeCell ref="R99:R100"/>
    <mergeCell ref="S99:S100"/>
    <mergeCell ref="T99:T100"/>
    <mergeCell ref="U99:U100"/>
    <mergeCell ref="V99:V100"/>
    <mergeCell ref="B99:F99"/>
    <mergeCell ref="Z101:Z102"/>
    <mergeCell ref="AA101:AA102"/>
    <mergeCell ref="A95:A96"/>
    <mergeCell ref="G95:G96"/>
    <mergeCell ref="H95:H96"/>
    <mergeCell ref="I95:I96"/>
    <mergeCell ref="J95:J96"/>
    <mergeCell ref="K95:K96"/>
    <mergeCell ref="AC99:AC100"/>
    <mergeCell ref="Z99:Z100"/>
    <mergeCell ref="P95:P96"/>
    <mergeCell ref="Q95:Q96"/>
    <mergeCell ref="AN99:AN100"/>
    <mergeCell ref="AD99:AD100"/>
    <mergeCell ref="AF99:AF100"/>
    <mergeCell ref="AH99:AL100"/>
    <mergeCell ref="S95:S96"/>
    <mergeCell ref="AM99:AM100"/>
    <mergeCell ref="W99:W100"/>
    <mergeCell ref="X99:X100"/>
    <mergeCell ref="O95:O96"/>
    <mergeCell ref="T95:T96"/>
    <mergeCell ref="A97:A98"/>
    <mergeCell ref="G97:G98"/>
    <mergeCell ref="H97:H98"/>
    <mergeCell ref="I97:I98"/>
    <mergeCell ref="J97:J98"/>
    <mergeCell ref="K97:K98"/>
    <mergeCell ref="L95:L96"/>
    <mergeCell ref="L97:L98"/>
    <mergeCell ref="W97:W98"/>
    <mergeCell ref="X97:X98"/>
    <mergeCell ref="Y97:Y98"/>
    <mergeCell ref="Z97:Z98"/>
    <mergeCell ref="AO109:AO110"/>
    <mergeCell ref="AB105:AB106"/>
    <mergeCell ref="AH109:AL110"/>
    <mergeCell ref="AB107:AB108"/>
    <mergeCell ref="R97:R98"/>
    <mergeCell ref="S97:S98"/>
    <mergeCell ref="T97:T98"/>
    <mergeCell ref="U97:U98"/>
    <mergeCell ref="AB97:AB98"/>
    <mergeCell ref="AN97:AN98"/>
    <mergeCell ref="AO97:AO98"/>
    <mergeCell ref="AH95:AL96"/>
    <mergeCell ref="AM95:AM96"/>
    <mergeCell ref="AN95:AN96"/>
    <mergeCell ref="AO95:AO96"/>
    <mergeCell ref="AC97:AC98"/>
    <mergeCell ref="AG99:AG100"/>
    <mergeCell ref="AH97:AL98"/>
    <mergeCell ref="AM97:AM98"/>
    <mergeCell ref="AD95:AD96"/>
    <mergeCell ref="AF95:AF96"/>
    <mergeCell ref="AG95:AG96"/>
    <mergeCell ref="AG97:AG98"/>
    <mergeCell ref="AB101:AB102"/>
    <mergeCell ref="AC101:AC102"/>
    <mergeCell ref="AD101:AD102"/>
    <mergeCell ref="AF101:AF102"/>
    <mergeCell ref="AG101:AG102"/>
    <mergeCell ref="AH101:AL102"/>
    <mergeCell ref="AM101:AM102"/>
    <mergeCell ref="AN101:AN102"/>
    <mergeCell ref="Q428:R428"/>
    <mergeCell ref="AB73:AB74"/>
    <mergeCell ref="AC73:AC74"/>
    <mergeCell ref="AD73:AD74"/>
    <mergeCell ref="AF73:AF74"/>
    <mergeCell ref="AG73:AG74"/>
    <mergeCell ref="T73:T74"/>
    <mergeCell ref="B179:F179"/>
    <mergeCell ref="M127:M128"/>
    <mergeCell ref="N127:N128"/>
    <mergeCell ref="O127:O128"/>
    <mergeCell ref="J129:J130"/>
    <mergeCell ref="K133:K134"/>
    <mergeCell ref="L133:L134"/>
    <mergeCell ref="M133:M134"/>
    <mergeCell ref="B127:F127"/>
    <mergeCell ref="B131:F131"/>
    <mergeCell ref="Z109:Z110"/>
    <mergeCell ref="Z105:Z106"/>
    <mergeCell ref="T105:T106"/>
    <mergeCell ref="U105:U106"/>
    <mergeCell ref="V105:V106"/>
    <mergeCell ref="W105:W106"/>
    <mergeCell ref="S105:S106"/>
    <mergeCell ref="H107:H108"/>
    <mergeCell ref="I111:I112"/>
    <mergeCell ref="J111:J112"/>
    <mergeCell ref="J93:J94"/>
    <mergeCell ref="I93:I94"/>
    <mergeCell ref="H93:H94"/>
    <mergeCell ref="G93:G94"/>
    <mergeCell ref="I103:I104"/>
    <mergeCell ref="V10:X10"/>
    <mergeCell ref="Q429:R429"/>
    <mergeCell ref="Q279:Q280"/>
    <mergeCell ref="R279:R280"/>
    <mergeCell ref="Q295:Q296"/>
    <mergeCell ref="Q245:Q246"/>
    <mergeCell ref="O67:O68"/>
    <mergeCell ref="O73:O74"/>
    <mergeCell ref="P73:P74"/>
    <mergeCell ref="Q73:Q74"/>
    <mergeCell ref="R73:R74"/>
    <mergeCell ref="B184:F184"/>
    <mergeCell ref="Q367:Q368"/>
    <mergeCell ref="R367:R368"/>
    <mergeCell ref="R137:R138"/>
    <mergeCell ref="Q247:Q248"/>
    <mergeCell ref="R247:R248"/>
    <mergeCell ref="Q249:Q250"/>
    <mergeCell ref="R249:R250"/>
    <mergeCell ref="R149:R150"/>
    <mergeCell ref="Q149:Q150"/>
    <mergeCell ref="R245:R246"/>
    <mergeCell ref="R295:R296"/>
    <mergeCell ref="K105:K106"/>
    <mergeCell ref="M93:M94"/>
    <mergeCell ref="L93:L94"/>
    <mergeCell ref="L105:L106"/>
    <mergeCell ref="P105:P106"/>
    <mergeCell ref="R105:R106"/>
    <mergeCell ref="H111:H112"/>
    <mergeCell ref="P69:P70"/>
    <mergeCell ref="R107:R108"/>
    <mergeCell ref="Q18:R18"/>
    <mergeCell ref="Q97:Q98"/>
    <mergeCell ref="J7:X7"/>
    <mergeCell ref="J8:X8"/>
    <mergeCell ref="J9:X9"/>
    <mergeCell ref="J16:L17"/>
    <mergeCell ref="O16:P17"/>
    <mergeCell ref="O18:P18"/>
    <mergeCell ref="AN7:AO7"/>
    <mergeCell ref="AN8:AO8"/>
    <mergeCell ref="AN9:AO9"/>
    <mergeCell ref="AM7:AM21"/>
    <mergeCell ref="AN10:AN21"/>
    <mergeCell ref="AO10:AO21"/>
    <mergeCell ref="R23:R24"/>
    <mergeCell ref="AA23:AA24"/>
    <mergeCell ref="S17:U18"/>
    <mergeCell ref="M18:N18"/>
    <mergeCell ref="M16:N17"/>
    <mergeCell ref="AE16:AE21"/>
    <mergeCell ref="AB23:AB24"/>
    <mergeCell ref="AE10:AE12"/>
    <mergeCell ref="AH10:AL21"/>
    <mergeCell ref="AF20:AF21"/>
    <mergeCell ref="AF14:AF15"/>
    <mergeCell ref="AH27:AL28"/>
    <mergeCell ref="J18:K18"/>
    <mergeCell ref="J13:L15"/>
    <mergeCell ref="AB10:AB21"/>
    <mergeCell ref="V16:X16"/>
    <mergeCell ref="Y10:Y21"/>
    <mergeCell ref="Z10:Z21"/>
    <mergeCell ref="J11:L12"/>
    <mergeCell ref="A17:A21"/>
    <mergeCell ref="B12:F16"/>
    <mergeCell ref="Q113:Q114"/>
    <mergeCell ref="R113:R114"/>
    <mergeCell ref="Q69:Q70"/>
    <mergeCell ref="J113:J114"/>
    <mergeCell ref="X67:X68"/>
    <mergeCell ref="W67:W68"/>
    <mergeCell ref="V67:V68"/>
    <mergeCell ref="U67:U68"/>
    <mergeCell ref="T67:T68"/>
    <mergeCell ref="U73:U74"/>
    <mergeCell ref="Q107:Q108"/>
    <mergeCell ref="O75:O76"/>
    <mergeCell ref="P75:P76"/>
    <mergeCell ref="M75:M76"/>
    <mergeCell ref="Q111:Q112"/>
    <mergeCell ref="R111:R112"/>
    <mergeCell ref="M97:M98"/>
    <mergeCell ref="N97:N98"/>
    <mergeCell ref="O97:O98"/>
    <mergeCell ref="M95:M96"/>
    <mergeCell ref="A73:A74"/>
    <mergeCell ref="B73:F73"/>
    <mergeCell ref="G73:G74"/>
    <mergeCell ref="H73:H74"/>
    <mergeCell ref="I73:I74"/>
    <mergeCell ref="J73:J74"/>
    <mergeCell ref="M13:N15"/>
    <mergeCell ref="O13:P15"/>
    <mergeCell ref="H23:H24"/>
    <mergeCell ref="AA10:AA21"/>
    <mergeCell ref="V2:AB3"/>
    <mergeCell ref="V4:W5"/>
    <mergeCell ref="X4:AB5"/>
    <mergeCell ref="V17:X18"/>
    <mergeCell ref="A22:AO22"/>
    <mergeCell ref="X23:X24"/>
    <mergeCell ref="Y23:Y24"/>
    <mergeCell ref="A23:A24"/>
    <mergeCell ref="G23:G24"/>
    <mergeCell ref="Q23:Q24"/>
    <mergeCell ref="AC1:AL1"/>
    <mergeCell ref="AC2:AL5"/>
    <mergeCell ref="V1:AB1"/>
    <mergeCell ref="O11:P12"/>
    <mergeCell ref="M10:N10"/>
    <mergeCell ref="K1:U1"/>
    <mergeCell ref="AC10:AC21"/>
    <mergeCell ref="AD10:AD21"/>
    <mergeCell ref="V13:X13"/>
    <mergeCell ref="S15:U16"/>
    <mergeCell ref="B17:F21"/>
    <mergeCell ref="G10:G21"/>
    <mergeCell ref="G7:I7"/>
    <mergeCell ref="G8:I8"/>
    <mergeCell ref="G9:I9"/>
    <mergeCell ref="H10:H21"/>
    <mergeCell ref="I10:I21"/>
    <mergeCell ref="A1:J1"/>
    <mergeCell ref="A7:A11"/>
    <mergeCell ref="B7:F11"/>
    <mergeCell ref="J10:L10"/>
    <mergeCell ref="K23:K24"/>
    <mergeCell ref="P5:U5"/>
    <mergeCell ref="P4:U4"/>
    <mergeCell ref="O10:P10"/>
    <mergeCell ref="M11:N12"/>
    <mergeCell ref="S12:U14"/>
    <mergeCell ref="AM1:AO3"/>
    <mergeCell ref="Y7:AD7"/>
    <mergeCell ref="Y8:AD8"/>
    <mergeCell ref="Y9:AD9"/>
    <mergeCell ref="A2:F2"/>
    <mergeCell ref="P3:U3"/>
    <mergeCell ref="P2:U2"/>
    <mergeCell ref="G5:J5"/>
    <mergeCell ref="G4:J4"/>
    <mergeCell ref="G3:J3"/>
    <mergeCell ref="G2:J2"/>
    <mergeCell ref="K5:O5"/>
    <mergeCell ref="A4:F4"/>
    <mergeCell ref="A3:F3"/>
    <mergeCell ref="V11:X12"/>
    <mergeCell ref="V14:X15"/>
    <mergeCell ref="K2:O2"/>
    <mergeCell ref="A5:F5"/>
    <mergeCell ref="A12:A16"/>
    <mergeCell ref="Q16:R17"/>
    <mergeCell ref="K4:O4"/>
    <mergeCell ref="K3:O3"/>
    <mergeCell ref="S10:U11"/>
    <mergeCell ref="AH7:AL7"/>
    <mergeCell ref="AH8:AL8"/>
    <mergeCell ref="AH9:AL9"/>
    <mergeCell ref="I27:I28"/>
    <mergeCell ref="N25:N26"/>
    <mergeCell ref="O25:O26"/>
    <mergeCell ref="T27:T28"/>
    <mergeCell ref="U27:U28"/>
    <mergeCell ref="X25:X26"/>
    <mergeCell ref="P27:P28"/>
    <mergeCell ref="P25:P26"/>
    <mergeCell ref="AM27:AM28"/>
    <mergeCell ref="AN27:AN28"/>
    <mergeCell ref="V27:V28"/>
    <mergeCell ref="W27:W28"/>
    <mergeCell ref="X27:X28"/>
    <mergeCell ref="Y27:Y28"/>
    <mergeCell ref="Z27:Z28"/>
    <mergeCell ref="AF27:AF28"/>
    <mergeCell ref="V25:V26"/>
    <mergeCell ref="Y25:Y26"/>
    <mergeCell ref="Z25:Z26"/>
    <mergeCell ref="AA25:AA26"/>
    <mergeCell ref="K25:K26"/>
    <mergeCell ref="J25:J26"/>
    <mergeCell ref="L25:L26"/>
    <mergeCell ref="T25:T26"/>
    <mergeCell ref="U25:U26"/>
    <mergeCell ref="AM25:AM26"/>
    <mergeCell ref="AN25:AN26"/>
    <mergeCell ref="S25:S26"/>
    <mergeCell ref="W25:W26"/>
    <mergeCell ref="H27:H28"/>
    <mergeCell ref="L27:L28"/>
    <mergeCell ref="B28:F28"/>
    <mergeCell ref="I25:I26"/>
    <mergeCell ref="B24:F24"/>
    <mergeCell ref="G27:G28"/>
    <mergeCell ref="P23:P24"/>
    <mergeCell ref="Z75:Z76"/>
    <mergeCell ref="S75:S76"/>
    <mergeCell ref="T75:T76"/>
    <mergeCell ref="V75:V76"/>
    <mergeCell ref="U75:U76"/>
    <mergeCell ref="W75:W76"/>
    <mergeCell ref="X75:X76"/>
    <mergeCell ref="Q25:Q26"/>
    <mergeCell ref="R25:R26"/>
    <mergeCell ref="B31:F31"/>
    <mergeCell ref="B29:F29"/>
    <mergeCell ref="J75:J76"/>
    <mergeCell ref="M25:M26"/>
    <mergeCell ref="K27:K28"/>
    <mergeCell ref="L75:L76"/>
    <mergeCell ref="K75:K76"/>
    <mergeCell ref="Y75:Y76"/>
    <mergeCell ref="X71:X72"/>
    <mergeCell ref="W71:W72"/>
    <mergeCell ref="X69:X70"/>
    <mergeCell ref="Y69:Y70"/>
    <mergeCell ref="K73:K74"/>
    <mergeCell ref="L73:L74"/>
    <mergeCell ref="M73:M74"/>
    <mergeCell ref="B27:F27"/>
    <mergeCell ref="A111:A112"/>
    <mergeCell ref="B111:F111"/>
    <mergeCell ref="G111:G112"/>
    <mergeCell ref="W109:W110"/>
    <mergeCell ref="Q103:Q104"/>
    <mergeCell ref="R103:R104"/>
    <mergeCell ref="Q105:Q106"/>
    <mergeCell ref="Y109:Y110"/>
    <mergeCell ref="Y105:Y106"/>
    <mergeCell ref="Y107:Y108"/>
    <mergeCell ref="V107:V108"/>
    <mergeCell ref="T107:T108"/>
    <mergeCell ref="U107:U108"/>
    <mergeCell ref="B110:F110"/>
    <mergeCell ref="N105:N106"/>
    <mergeCell ref="O105:O106"/>
    <mergeCell ref="J105:J106"/>
    <mergeCell ref="J103:J104"/>
    <mergeCell ref="K111:K112"/>
    <mergeCell ref="L111:L112"/>
    <mergeCell ref="M111:M112"/>
    <mergeCell ref="N111:N112"/>
    <mergeCell ref="O111:O112"/>
    <mergeCell ref="P111:P112"/>
    <mergeCell ref="M103:M104"/>
    <mergeCell ref="G107:G108"/>
    <mergeCell ref="S31:S32"/>
    <mergeCell ref="T31:T32"/>
    <mergeCell ref="U31:U32"/>
    <mergeCell ref="B105:F105"/>
    <mergeCell ref="A103:A104"/>
    <mergeCell ref="G31:G32"/>
    <mergeCell ref="H31:H32"/>
    <mergeCell ref="I31:I32"/>
    <mergeCell ref="K31:K32"/>
    <mergeCell ref="P31:P32"/>
    <mergeCell ref="M109:M110"/>
    <mergeCell ref="N109:N110"/>
    <mergeCell ref="O109:O110"/>
    <mergeCell ref="P109:P110"/>
    <mergeCell ref="S109:S110"/>
    <mergeCell ref="Q109:Q110"/>
    <mergeCell ref="R109:R110"/>
    <mergeCell ref="M31:M32"/>
    <mergeCell ref="M107:M108"/>
    <mergeCell ref="P71:P72"/>
    <mergeCell ref="S71:S72"/>
    <mergeCell ref="H71:H72"/>
    <mergeCell ref="I71:I72"/>
    <mergeCell ref="L71:L72"/>
    <mergeCell ref="U109:U110"/>
    <mergeCell ref="T109:T110"/>
    <mergeCell ref="N107:N108"/>
    <mergeCell ref="O107:O108"/>
    <mergeCell ref="P107:P108"/>
    <mergeCell ref="A105:A106"/>
    <mergeCell ref="I105:I106"/>
    <mergeCell ref="M105:M106"/>
    <mergeCell ref="AO27:AO28"/>
    <mergeCell ref="AA27:AA28"/>
    <mergeCell ref="AB27:AB28"/>
    <mergeCell ref="AC27:AC28"/>
    <mergeCell ref="AD27:AD28"/>
    <mergeCell ref="AN23:AN24"/>
    <mergeCell ref="AO23:AO24"/>
    <mergeCell ref="AH23:AL24"/>
    <mergeCell ref="AC23:AC24"/>
    <mergeCell ref="AG27:AG28"/>
    <mergeCell ref="AO75:AO76"/>
    <mergeCell ref="AM75:AM76"/>
    <mergeCell ref="AN75:AN76"/>
    <mergeCell ref="AB75:AB76"/>
    <mergeCell ref="AC75:AC76"/>
    <mergeCell ref="AD75:AD76"/>
    <mergeCell ref="AH75:AL76"/>
    <mergeCell ref="AF75:AF76"/>
    <mergeCell ref="AG75:AG76"/>
    <mergeCell ref="AA71:AA72"/>
    <mergeCell ref="AB71:AB72"/>
    <mergeCell ref="AF23:AF24"/>
    <mergeCell ref="AG23:AG24"/>
    <mergeCell ref="AO25:AO26"/>
    <mergeCell ref="AN73:AN74"/>
    <mergeCell ref="AO73:AO74"/>
    <mergeCell ref="AM57:AM58"/>
    <mergeCell ref="AH57:AL58"/>
    <mergeCell ref="AA33:AA34"/>
    <mergeCell ref="AD45:AD46"/>
    <mergeCell ref="AO57:AO58"/>
    <mergeCell ref="AN57:AN58"/>
    <mergeCell ref="B89:F89"/>
    <mergeCell ref="A89:A90"/>
    <mergeCell ref="AC107:AC108"/>
    <mergeCell ref="AO105:AO106"/>
    <mergeCell ref="AG109:AG110"/>
    <mergeCell ref="AA67:AA68"/>
    <mergeCell ref="Z67:Z68"/>
    <mergeCell ref="Y67:Y68"/>
    <mergeCell ref="AC105:AC106"/>
    <mergeCell ref="AD105:AD106"/>
    <mergeCell ref="AH105:AL106"/>
    <mergeCell ref="Z69:Z70"/>
    <mergeCell ref="AH73:AL74"/>
    <mergeCell ref="AD97:AD98"/>
    <mergeCell ref="AF97:AF98"/>
    <mergeCell ref="AG93:AG94"/>
    <mergeCell ref="AF93:AF94"/>
    <mergeCell ref="AG89:AG90"/>
    <mergeCell ref="AM109:AM110"/>
    <mergeCell ref="AA105:AA106"/>
    <mergeCell ref="AN105:AN106"/>
    <mergeCell ref="AA109:AA110"/>
    <mergeCell ref="AB109:AB110"/>
    <mergeCell ref="AC109:AC110"/>
    <mergeCell ref="AD109:AD110"/>
    <mergeCell ref="AM77:AM78"/>
    <mergeCell ref="AM105:AM106"/>
    <mergeCell ref="AF77:AF78"/>
    <mergeCell ref="AG77:AG78"/>
    <mergeCell ref="AF105:AF106"/>
    <mergeCell ref="Z71:Z72"/>
    <mergeCell ref="AA95:AA96"/>
    <mergeCell ref="K71:K72"/>
    <mergeCell ref="V71:V72"/>
    <mergeCell ref="N31:N32"/>
    <mergeCell ref="J27:J28"/>
    <mergeCell ref="M27:M28"/>
    <mergeCell ref="N27:N28"/>
    <mergeCell ref="O27:O28"/>
    <mergeCell ref="O31:O32"/>
    <mergeCell ref="J31:J32"/>
    <mergeCell ref="N73:N74"/>
    <mergeCell ref="N95:N96"/>
    <mergeCell ref="A107:A108"/>
    <mergeCell ref="B107:F107"/>
    <mergeCell ref="K107:K108"/>
    <mergeCell ref="L107:L108"/>
    <mergeCell ref="I107:I108"/>
    <mergeCell ref="J107:J108"/>
    <mergeCell ref="A75:A76"/>
    <mergeCell ref="Q75:Q76"/>
    <mergeCell ref="H69:H70"/>
    <mergeCell ref="I69:I70"/>
    <mergeCell ref="M69:M70"/>
    <mergeCell ref="M71:M72"/>
    <mergeCell ref="N71:N72"/>
    <mergeCell ref="K91:K92"/>
    <mergeCell ref="J91:J92"/>
    <mergeCell ref="I91:I92"/>
    <mergeCell ref="H91:H92"/>
    <mergeCell ref="G91:G92"/>
    <mergeCell ref="B91:F91"/>
    <mergeCell ref="A91:A92"/>
    <mergeCell ref="B90:F90"/>
    <mergeCell ref="Q71:Q72"/>
    <mergeCell ref="R71:R72"/>
    <mergeCell ref="S113:S114"/>
    <mergeCell ref="N75:N76"/>
    <mergeCell ref="T113:T114"/>
    <mergeCell ref="U113:U114"/>
    <mergeCell ref="V113:V114"/>
    <mergeCell ref="Y71:Y72"/>
    <mergeCell ref="W113:W114"/>
    <mergeCell ref="X113:X114"/>
    <mergeCell ref="U71:U72"/>
    <mergeCell ref="W107:W108"/>
    <mergeCell ref="V109:V110"/>
    <mergeCell ref="W103:W104"/>
    <mergeCell ref="X103:X104"/>
    <mergeCell ref="U95:U96"/>
    <mergeCell ref="W95:W96"/>
    <mergeCell ref="X95:X96"/>
    <mergeCell ref="Y95:Y96"/>
    <mergeCell ref="V97:V98"/>
    <mergeCell ref="X85:X86"/>
    <mergeCell ref="W85:W86"/>
    <mergeCell ref="N113:N114"/>
    <mergeCell ref="O113:O114"/>
    <mergeCell ref="P113:P114"/>
    <mergeCell ref="Y91:Y92"/>
    <mergeCell ref="X91:X92"/>
    <mergeCell ref="W91:W92"/>
    <mergeCell ref="X107:X108"/>
    <mergeCell ref="O103:O104"/>
    <mergeCell ref="S101:S102"/>
    <mergeCell ref="T101:T102"/>
    <mergeCell ref="L69:L70"/>
    <mergeCell ref="AN127:AN128"/>
    <mergeCell ref="AO127:AO128"/>
    <mergeCell ref="B128:F128"/>
    <mergeCell ref="Y127:Y128"/>
    <mergeCell ref="Z127:Z128"/>
    <mergeCell ref="AA127:AA128"/>
    <mergeCell ref="AB127:AB128"/>
    <mergeCell ref="AC127:AC128"/>
    <mergeCell ref="AD127:AD128"/>
    <mergeCell ref="S127:S128"/>
    <mergeCell ref="T127:T128"/>
    <mergeCell ref="U127:U128"/>
    <mergeCell ref="V127:V128"/>
    <mergeCell ref="W127:W128"/>
    <mergeCell ref="X127:X128"/>
    <mergeCell ref="K127:K128"/>
    <mergeCell ref="L127:L128"/>
    <mergeCell ref="Q127:Q128"/>
    <mergeCell ref="R127:R128"/>
    <mergeCell ref="P127:P128"/>
    <mergeCell ref="AF127:AF128"/>
    <mergeCell ref="R75:R76"/>
    <mergeCell ref="G75:G76"/>
    <mergeCell ref="H75:H76"/>
    <mergeCell ref="I75:I76"/>
    <mergeCell ref="B114:F114"/>
    <mergeCell ref="Y113:Y114"/>
    <mergeCell ref="G71:G72"/>
    <mergeCell ref="B71:F71"/>
    <mergeCell ref="J71:J72"/>
    <mergeCell ref="T71:T72"/>
    <mergeCell ref="AO125:AO126"/>
    <mergeCell ref="B126:F126"/>
    <mergeCell ref="Y125:Y126"/>
    <mergeCell ref="Z125:Z126"/>
    <mergeCell ref="AA125:AA126"/>
    <mergeCell ref="AB125:AB126"/>
    <mergeCell ref="AD125:AD126"/>
    <mergeCell ref="S125:S126"/>
    <mergeCell ref="T125:T126"/>
    <mergeCell ref="U125:U126"/>
    <mergeCell ref="V125:V126"/>
    <mergeCell ref="W125:W126"/>
    <mergeCell ref="X125:X126"/>
    <mergeCell ref="M125:M126"/>
    <mergeCell ref="N125:N126"/>
    <mergeCell ref="O125:O126"/>
    <mergeCell ref="P125:P126"/>
    <mergeCell ref="AC125:AC126"/>
    <mergeCell ref="R125:R126"/>
    <mergeCell ref="Q125:Q126"/>
    <mergeCell ref="H125:H126"/>
    <mergeCell ref="I125:I126"/>
    <mergeCell ref="S129:S130"/>
    <mergeCell ref="T129:T130"/>
    <mergeCell ref="B129:F129"/>
    <mergeCell ref="G129:G130"/>
    <mergeCell ref="H129:H130"/>
    <mergeCell ref="I129:I130"/>
    <mergeCell ref="K125:K126"/>
    <mergeCell ref="L125:L126"/>
    <mergeCell ref="U129:U130"/>
    <mergeCell ref="V129:V130"/>
    <mergeCell ref="W129:W130"/>
    <mergeCell ref="X129:X130"/>
    <mergeCell ref="K129:K130"/>
    <mergeCell ref="L129:L130"/>
    <mergeCell ref="M129:M130"/>
    <mergeCell ref="N129:N130"/>
    <mergeCell ref="O129:O130"/>
    <mergeCell ref="P129:P130"/>
    <mergeCell ref="AO131:AO132"/>
    <mergeCell ref="B132:F132"/>
    <mergeCell ref="Y131:Y132"/>
    <mergeCell ref="Z131:Z132"/>
    <mergeCell ref="AA131:AA132"/>
    <mergeCell ref="AB131:AB132"/>
    <mergeCell ref="AC131:AC132"/>
    <mergeCell ref="AD131:AD132"/>
    <mergeCell ref="S131:S132"/>
    <mergeCell ref="V131:V132"/>
    <mergeCell ref="Y133:Y134"/>
    <mergeCell ref="Q129:Q130"/>
    <mergeCell ref="R129:R130"/>
    <mergeCell ref="Q131:Q132"/>
    <mergeCell ref="R131:R132"/>
    <mergeCell ref="N147:N148"/>
    <mergeCell ref="O147:O148"/>
    <mergeCell ref="P147:P148"/>
    <mergeCell ref="N133:N134"/>
    <mergeCell ref="O133:O134"/>
    <mergeCell ref="T133:T134"/>
    <mergeCell ref="U133:U134"/>
    <mergeCell ref="V133:V134"/>
    <mergeCell ref="W133:W134"/>
    <mergeCell ref="X133:X134"/>
    <mergeCell ref="T131:T132"/>
    <mergeCell ref="G131:G132"/>
    <mergeCell ref="R143:R144"/>
    <mergeCell ref="AD133:AD134"/>
    <mergeCell ref="S133:S134"/>
    <mergeCell ref="B134:F134"/>
    <mergeCell ref="Z133:Z134"/>
    <mergeCell ref="P135:P136"/>
    <mergeCell ref="I135:I136"/>
    <mergeCell ref="J135:J136"/>
    <mergeCell ref="AA145:AA146"/>
    <mergeCell ref="U137:U138"/>
    <mergeCell ref="V137:V138"/>
    <mergeCell ref="S137:S138"/>
    <mergeCell ref="T137:T138"/>
    <mergeCell ref="Q139:Q140"/>
    <mergeCell ref="V139:V140"/>
    <mergeCell ref="AC141:AC142"/>
    <mergeCell ref="AA143:AA144"/>
    <mergeCell ref="AB143:AB144"/>
    <mergeCell ref="S141:S142"/>
    <mergeCell ref="T141:T142"/>
    <mergeCell ref="U141:U142"/>
    <mergeCell ref="V141:V142"/>
    <mergeCell ref="W141:W142"/>
    <mergeCell ref="X141:X142"/>
    <mergeCell ref="AA141:AA142"/>
    <mergeCell ref="U145:U146"/>
    <mergeCell ref="M141:M142"/>
    <mergeCell ref="N141:N142"/>
    <mergeCell ref="Y141:Y142"/>
    <mergeCell ref="O141:O142"/>
    <mergeCell ref="AB141:AB142"/>
    <mergeCell ref="Z139:Z140"/>
    <mergeCell ref="AA139:AA140"/>
    <mergeCell ref="AB139:AB140"/>
    <mergeCell ref="AN135:AN136"/>
    <mergeCell ref="X135:X136"/>
    <mergeCell ref="AH137:AL138"/>
    <mergeCell ref="AN137:AN138"/>
    <mergeCell ref="AM137:AM138"/>
    <mergeCell ref="X139:X140"/>
    <mergeCell ref="AC135:AC136"/>
    <mergeCell ref="AC139:AC140"/>
    <mergeCell ref="AA133:AA134"/>
    <mergeCell ref="AB133:AB134"/>
    <mergeCell ref="AC133:AC134"/>
    <mergeCell ref="B142:F142"/>
    <mergeCell ref="B139:F139"/>
    <mergeCell ref="W139:W140"/>
    <mergeCell ref="Y139:Y140"/>
    <mergeCell ref="B136:F136"/>
    <mergeCell ref="AF133:AF134"/>
    <mergeCell ref="AG133:AG134"/>
    <mergeCell ref="AH133:AL134"/>
    <mergeCell ref="AM133:AM134"/>
    <mergeCell ref="AF135:AF136"/>
    <mergeCell ref="AM139:AM140"/>
    <mergeCell ref="AF139:AF140"/>
    <mergeCell ref="AG135:AG136"/>
    <mergeCell ref="AH135:AL136"/>
    <mergeCell ref="AM135:AM136"/>
    <mergeCell ref="J133:J134"/>
    <mergeCell ref="Q133:Q134"/>
    <mergeCell ref="P133:P134"/>
    <mergeCell ref="R133:R134"/>
    <mergeCell ref="R135:R136"/>
    <mergeCell ref="O135:O136"/>
    <mergeCell ref="W229:W230"/>
    <mergeCell ref="X229:X230"/>
    <mergeCell ref="Y229:Y230"/>
    <mergeCell ref="Z229:Z230"/>
    <mergeCell ref="AA229:AA230"/>
    <mergeCell ref="AA197:AA198"/>
    <mergeCell ref="P229:P230"/>
    <mergeCell ref="R229:R230"/>
    <mergeCell ref="R227:R228"/>
    <mergeCell ref="S161:S162"/>
    <mergeCell ref="X161:X162"/>
    <mergeCell ref="Y161:Y162"/>
    <mergeCell ref="N161:N162"/>
    <mergeCell ref="AA161:AA162"/>
    <mergeCell ref="AB161:AB162"/>
    <mergeCell ref="AC161:AC162"/>
    <mergeCell ref="Q229:Q230"/>
    <mergeCell ref="W163:W164"/>
    <mergeCell ref="X163:X164"/>
    <mergeCell ref="Y163:Y164"/>
    <mergeCell ref="Z163:Z164"/>
    <mergeCell ref="AA163:AA164"/>
    <mergeCell ref="AB163:AB164"/>
    <mergeCell ref="AC163:AC164"/>
    <mergeCell ref="AC175:AC176"/>
    <mergeCell ref="AC181:AC182"/>
    <mergeCell ref="AB179:AB180"/>
    <mergeCell ref="AC179:AC180"/>
    <mergeCell ref="Y185:Y186"/>
    <mergeCell ref="Z185:Z186"/>
    <mergeCell ref="AA185:AA186"/>
    <mergeCell ref="N165:N166"/>
    <mergeCell ref="AD141:AD142"/>
    <mergeCell ref="AN141:AN142"/>
    <mergeCell ref="Z141:Z142"/>
    <mergeCell ref="K141:K142"/>
    <mergeCell ref="L141:L142"/>
    <mergeCell ref="B189:F189"/>
    <mergeCell ref="B188:F188"/>
    <mergeCell ref="B198:F198"/>
    <mergeCell ref="B185:F185"/>
    <mergeCell ref="B186:F186"/>
    <mergeCell ref="B178:F178"/>
    <mergeCell ref="B187:F187"/>
    <mergeCell ref="AD227:AD228"/>
    <mergeCell ref="AN231:AN232"/>
    <mergeCell ref="B183:F183"/>
    <mergeCell ref="AF145:AF146"/>
    <mergeCell ref="AG145:AG146"/>
    <mergeCell ref="AH145:AL146"/>
    <mergeCell ref="Y149:Y150"/>
    <mergeCell ref="Q141:Q142"/>
    <mergeCell ref="AG141:AG142"/>
    <mergeCell ref="AG227:AG228"/>
    <mergeCell ref="AH227:AL228"/>
    <mergeCell ref="N145:N146"/>
    <mergeCell ref="O145:O146"/>
    <mergeCell ref="W145:W146"/>
    <mergeCell ref="L147:L148"/>
    <mergeCell ref="M147:M148"/>
    <mergeCell ref="Q145:Q146"/>
    <mergeCell ref="I195:I196"/>
    <mergeCell ref="AB229:AB230"/>
    <mergeCell ref="AC229:AC230"/>
    <mergeCell ref="O231:O232"/>
    <mergeCell ref="R231:R232"/>
    <mergeCell ref="AC231:AC232"/>
    <mergeCell ref="AD231:AD232"/>
    <mergeCell ref="U231:U232"/>
    <mergeCell ref="V231:V232"/>
    <mergeCell ref="W231:W232"/>
    <mergeCell ref="X231:X232"/>
    <mergeCell ref="Z231:Z232"/>
    <mergeCell ref="AO233:AO234"/>
    <mergeCell ref="B234:F234"/>
    <mergeCell ref="AD233:AD234"/>
    <mergeCell ref="W233:W234"/>
    <mergeCell ref="X233:X234"/>
    <mergeCell ref="Y233:Y234"/>
    <mergeCell ref="K233:K234"/>
    <mergeCell ref="AA231:AA232"/>
    <mergeCell ref="AM231:AM232"/>
    <mergeCell ref="H231:H232"/>
    <mergeCell ref="G233:G234"/>
    <mergeCell ref="AN233:AN234"/>
    <mergeCell ref="AA233:AA234"/>
    <mergeCell ref="AB233:AB234"/>
    <mergeCell ref="S233:S234"/>
    <mergeCell ref="T233:T234"/>
    <mergeCell ref="V233:V234"/>
    <mergeCell ref="AF233:AF234"/>
    <mergeCell ref="AG233:AG234"/>
    <mergeCell ref="AH233:AL234"/>
    <mergeCell ref="AM233:AM234"/>
    <mergeCell ref="J231:J232"/>
    <mergeCell ref="H233:H234"/>
    <mergeCell ref="B74:F74"/>
    <mergeCell ref="B108:F108"/>
    <mergeCell ref="B104:F104"/>
    <mergeCell ref="H103:H104"/>
    <mergeCell ref="B106:F106"/>
    <mergeCell ref="G105:G106"/>
    <mergeCell ref="H105:H106"/>
    <mergeCell ref="B98:F98"/>
    <mergeCell ref="AG10:AG21"/>
    <mergeCell ref="S81:S82"/>
    <mergeCell ref="AB103:AB104"/>
    <mergeCell ref="AC103:AC104"/>
    <mergeCell ref="W89:W90"/>
    <mergeCell ref="S89:S90"/>
    <mergeCell ref="AA103:AA104"/>
    <mergeCell ref="S103:S104"/>
    <mergeCell ref="U103:U104"/>
    <mergeCell ref="V103:V104"/>
    <mergeCell ref="B76:F76"/>
    <mergeCell ref="G77:G78"/>
    <mergeCell ref="H77:H78"/>
    <mergeCell ref="I77:I78"/>
    <mergeCell ref="J77:J78"/>
    <mergeCell ref="R69:R70"/>
    <mergeCell ref="B70:F70"/>
    <mergeCell ref="B69:F69"/>
    <mergeCell ref="J69:J70"/>
    <mergeCell ref="V69:V70"/>
    <mergeCell ref="N69:N70"/>
    <mergeCell ref="O69:O70"/>
    <mergeCell ref="T69:T70"/>
    <mergeCell ref="K69:K70"/>
    <mergeCell ref="U81:U82"/>
    <mergeCell ref="V77:V78"/>
    <mergeCell ref="X77:X78"/>
    <mergeCell ref="K77:K78"/>
    <mergeCell ref="M77:M78"/>
    <mergeCell ref="N77:N78"/>
    <mergeCell ref="O77:O78"/>
    <mergeCell ref="P77:P78"/>
    <mergeCell ref="A133:A134"/>
    <mergeCell ref="A131:A132"/>
    <mergeCell ref="A129:A130"/>
    <mergeCell ref="B133:F133"/>
    <mergeCell ref="G133:G134"/>
    <mergeCell ref="S77:S78"/>
    <mergeCell ref="B77:F77"/>
    <mergeCell ref="N103:N104"/>
    <mergeCell ref="O91:O92"/>
    <mergeCell ref="B103:F103"/>
    <mergeCell ref="W131:W132"/>
    <mergeCell ref="X131:X132"/>
    <mergeCell ref="K131:K132"/>
    <mergeCell ref="L131:L132"/>
    <mergeCell ref="M131:M132"/>
    <mergeCell ref="N131:N132"/>
    <mergeCell ref="O131:O132"/>
    <mergeCell ref="P131:P132"/>
    <mergeCell ref="U131:U132"/>
    <mergeCell ref="G103:G104"/>
    <mergeCell ref="H133:H134"/>
    <mergeCell ref="I133:I134"/>
    <mergeCell ref="H127:H128"/>
    <mergeCell ref="M91:M92"/>
    <mergeCell ref="A139:A140"/>
    <mergeCell ref="I127:I128"/>
    <mergeCell ref="J127:J128"/>
    <mergeCell ref="B96:F96"/>
    <mergeCell ref="A127:A128"/>
    <mergeCell ref="A125:A126"/>
    <mergeCell ref="J125:J126"/>
    <mergeCell ref="B137:F137"/>
    <mergeCell ref="G139:G140"/>
    <mergeCell ref="H139:H140"/>
    <mergeCell ref="B97:F97"/>
    <mergeCell ref="A141:A142"/>
    <mergeCell ref="B135:F135"/>
    <mergeCell ref="G135:G136"/>
    <mergeCell ref="H135:H136"/>
    <mergeCell ref="B130:F130"/>
    <mergeCell ref="G127:G128"/>
    <mergeCell ref="H131:H132"/>
    <mergeCell ref="I131:I132"/>
    <mergeCell ref="J131:J132"/>
    <mergeCell ref="A109:A110"/>
    <mergeCell ref="G137:G138"/>
    <mergeCell ref="H137:H138"/>
    <mergeCell ref="I137:I138"/>
    <mergeCell ref="J137:J138"/>
    <mergeCell ref="B141:F141"/>
    <mergeCell ref="G141:G142"/>
    <mergeCell ref="H141:H142"/>
    <mergeCell ref="I141:I142"/>
    <mergeCell ref="J141:J142"/>
    <mergeCell ref="A113:A114"/>
    <mergeCell ref="B113:F113"/>
    <mergeCell ref="A143:A144"/>
    <mergeCell ref="B143:F143"/>
    <mergeCell ref="G143:G144"/>
    <mergeCell ref="H143:H144"/>
    <mergeCell ref="I143:I144"/>
    <mergeCell ref="P141:P142"/>
    <mergeCell ref="S139:S140"/>
    <mergeCell ref="T139:T140"/>
    <mergeCell ref="R139:R140"/>
    <mergeCell ref="U139:U140"/>
    <mergeCell ref="V135:V136"/>
    <mergeCell ref="W135:W136"/>
    <mergeCell ref="L139:L140"/>
    <mergeCell ref="Y135:Y136"/>
    <mergeCell ref="Z135:Z136"/>
    <mergeCell ref="AA135:AA136"/>
    <mergeCell ref="AB135:AB136"/>
    <mergeCell ref="O137:O138"/>
    <mergeCell ref="S135:S136"/>
    <mergeCell ref="K135:K136"/>
    <mergeCell ref="L135:L136"/>
    <mergeCell ref="M135:M136"/>
    <mergeCell ref="N135:N136"/>
    <mergeCell ref="T135:T136"/>
    <mergeCell ref="U135:U136"/>
    <mergeCell ref="Q135:Q136"/>
    <mergeCell ref="B138:F138"/>
    <mergeCell ref="I139:I140"/>
    <mergeCell ref="J139:J140"/>
    <mergeCell ref="B140:F140"/>
    <mergeCell ref="A137:A138"/>
    <mergeCell ref="A135:A136"/>
    <mergeCell ref="Z129:Z130"/>
    <mergeCell ref="AA129:AA130"/>
    <mergeCell ref="AB129:AB130"/>
    <mergeCell ref="AC129:AC130"/>
    <mergeCell ref="AD129:AD130"/>
    <mergeCell ref="AM103:AM104"/>
    <mergeCell ref="AN107:AN108"/>
    <mergeCell ref="AM125:AM126"/>
    <mergeCell ref="AM127:AM128"/>
    <mergeCell ref="AF69:AF70"/>
    <mergeCell ref="AN77:AN78"/>
    <mergeCell ref="AH93:AL94"/>
    <mergeCell ref="AM69:AM70"/>
    <mergeCell ref="AN69:AN70"/>
    <mergeCell ref="AB77:AB78"/>
    <mergeCell ref="AA77:AA78"/>
    <mergeCell ref="Y79:Y80"/>
    <mergeCell ref="AH103:AL104"/>
    <mergeCell ref="Y103:Y104"/>
    <mergeCell ref="Z103:Z104"/>
    <mergeCell ref="AG127:AG128"/>
    <mergeCell ref="AH127:AL128"/>
    <mergeCell ref="AN125:AN126"/>
    <mergeCell ref="Z95:Z96"/>
    <mergeCell ref="AA97:AA98"/>
    <mergeCell ref="AA91:AA92"/>
    <mergeCell ref="Z91:Z92"/>
    <mergeCell ref="AN109:AN110"/>
    <mergeCell ref="AB93:AB94"/>
    <mergeCell ref="AA93:AA94"/>
    <mergeCell ref="AH111:AL112"/>
    <mergeCell ref="AM111:AM112"/>
    <mergeCell ref="B68:F68"/>
    <mergeCell ref="AU67:AU68"/>
    <mergeCell ref="AR67:AR68"/>
    <mergeCell ref="AO67:AO68"/>
    <mergeCell ref="AN67:AN68"/>
    <mergeCell ref="AM67:AM68"/>
    <mergeCell ref="AD237:AD238"/>
    <mergeCell ref="AN237:AN238"/>
    <mergeCell ref="V237:V238"/>
    <mergeCell ref="W237:W238"/>
    <mergeCell ref="X237:X238"/>
    <mergeCell ref="Y237:Y238"/>
    <mergeCell ref="Z237:Z238"/>
    <mergeCell ref="AA237:AA238"/>
    <mergeCell ref="B237:F237"/>
    <mergeCell ref="G237:G238"/>
    <mergeCell ref="H237:H238"/>
    <mergeCell ref="I237:I238"/>
    <mergeCell ref="Q237:Q238"/>
    <mergeCell ref="B238:F238"/>
    <mergeCell ref="AF129:AF130"/>
    <mergeCell ref="AM131:AM132"/>
    <mergeCell ref="AN103:AN104"/>
    <mergeCell ref="AG129:AG130"/>
    <mergeCell ref="AM129:AM130"/>
    <mergeCell ref="AF131:AF132"/>
    <mergeCell ref="AG131:AG132"/>
    <mergeCell ref="AH131:AL132"/>
    <mergeCell ref="AC67:AC68"/>
    <mergeCell ref="AB67:AB68"/>
    <mergeCell ref="AN131:AN132"/>
    <mergeCell ref="Y129:Y130"/>
    <mergeCell ref="I329:I330"/>
    <mergeCell ref="J329:J330"/>
    <mergeCell ref="H279:H280"/>
    <mergeCell ref="I279:I280"/>
    <mergeCell ref="J279:J280"/>
    <mergeCell ref="K279:K280"/>
    <mergeCell ref="AH281:AL282"/>
    <mergeCell ref="AG283:AG284"/>
    <mergeCell ref="AH283:AL284"/>
    <mergeCell ref="AG249:AG250"/>
    <mergeCell ref="AH249:AL250"/>
    <mergeCell ref="AM249:AM250"/>
    <mergeCell ref="AN249:AN250"/>
    <mergeCell ref="AD239:AD240"/>
    <mergeCell ref="AF239:AF240"/>
    <mergeCell ref="AG239:AG240"/>
    <mergeCell ref="AH239:AL240"/>
    <mergeCell ref="W239:W240"/>
    <mergeCell ref="Y239:Y240"/>
    <mergeCell ref="AA239:AA240"/>
    <mergeCell ref="T239:T240"/>
    <mergeCell ref="X239:X240"/>
    <mergeCell ref="AB239:AB240"/>
    <mergeCell ref="AC239:AC240"/>
    <mergeCell ref="AN253:AN254"/>
    <mergeCell ref="AM257:AM258"/>
    <mergeCell ref="AN257:AN258"/>
    <mergeCell ref="AG255:AG256"/>
    <mergeCell ref="AH255:AL256"/>
    <mergeCell ref="AM255:AM256"/>
    <mergeCell ref="AN255:AN256"/>
    <mergeCell ref="AM261:AM262"/>
    <mergeCell ref="X331:X332"/>
    <mergeCell ref="K331:K332"/>
    <mergeCell ref="L331:L332"/>
    <mergeCell ref="M331:M332"/>
    <mergeCell ref="N331:N332"/>
    <mergeCell ref="O331:O332"/>
    <mergeCell ref="P331:P332"/>
    <mergeCell ref="AD289:AD290"/>
    <mergeCell ref="AF289:AF290"/>
    <mergeCell ref="AG279:AG280"/>
    <mergeCell ref="AH279:AL280"/>
    <mergeCell ref="A331:A332"/>
    <mergeCell ref="B331:F331"/>
    <mergeCell ref="G331:G332"/>
    <mergeCell ref="H331:H332"/>
    <mergeCell ref="I331:I332"/>
    <mergeCell ref="J331:J332"/>
    <mergeCell ref="AA329:AA330"/>
    <mergeCell ref="Z329:Z330"/>
    <mergeCell ref="M329:M330"/>
    <mergeCell ref="U329:U330"/>
    <mergeCell ref="V329:V330"/>
    <mergeCell ref="W329:W330"/>
    <mergeCell ref="X329:X330"/>
    <mergeCell ref="Y329:Y330"/>
    <mergeCell ref="O329:O330"/>
    <mergeCell ref="P329:P330"/>
    <mergeCell ref="S329:S330"/>
    <mergeCell ref="A329:A330"/>
    <mergeCell ref="B329:F329"/>
    <mergeCell ref="G329:G330"/>
    <mergeCell ref="H329:H330"/>
    <mergeCell ref="AB341:AB342"/>
    <mergeCell ref="AC341:AC342"/>
    <mergeCell ref="W347:W348"/>
    <mergeCell ref="X347:X348"/>
    <mergeCell ref="Y347:Y348"/>
    <mergeCell ref="Z347:Z348"/>
    <mergeCell ref="AA347:AA348"/>
    <mergeCell ref="AM337:AM338"/>
    <mergeCell ref="X339:X340"/>
    <mergeCell ref="Y339:Y340"/>
    <mergeCell ref="Z339:Z340"/>
    <mergeCell ref="B330:F330"/>
    <mergeCell ref="J287:J288"/>
    <mergeCell ref="B294:F294"/>
    <mergeCell ref="B291:F291"/>
    <mergeCell ref="B292:F292"/>
    <mergeCell ref="S331:S332"/>
    <mergeCell ref="T331:T332"/>
    <mergeCell ref="Q329:Q330"/>
    <mergeCell ref="R329:R330"/>
    <mergeCell ref="Q331:Q332"/>
    <mergeCell ref="R331:R332"/>
    <mergeCell ref="U331:U332"/>
    <mergeCell ref="AB329:AB330"/>
    <mergeCell ref="B332:F332"/>
    <mergeCell ref="Y331:Y332"/>
    <mergeCell ref="Z331:Z332"/>
    <mergeCell ref="AA331:AA332"/>
    <mergeCell ref="AB331:AB332"/>
    <mergeCell ref="AC331:AC332"/>
    <mergeCell ref="V331:V332"/>
    <mergeCell ref="W331:W332"/>
    <mergeCell ref="AB333:AB334"/>
    <mergeCell ref="AC333:AC334"/>
    <mergeCell ref="Y335:Y336"/>
    <mergeCell ref="Z335:Z336"/>
    <mergeCell ref="AA335:AA336"/>
    <mergeCell ref="AB335:AB336"/>
    <mergeCell ref="AC335:AC336"/>
    <mergeCell ref="AC279:AC280"/>
    <mergeCell ref="AD279:AD280"/>
    <mergeCell ref="U239:U240"/>
    <mergeCell ref="V239:V240"/>
    <mergeCell ref="AH347:AL348"/>
    <mergeCell ref="AM347:AM348"/>
    <mergeCell ref="AD339:AD340"/>
    <mergeCell ref="AD341:AD342"/>
    <mergeCell ref="AD343:AD344"/>
    <mergeCell ref="AD345:AD346"/>
    <mergeCell ref="AM343:AM344"/>
    <mergeCell ref="AF341:AF342"/>
    <mergeCell ref="AG341:AG342"/>
    <mergeCell ref="AH341:AL342"/>
    <mergeCell ref="W335:W336"/>
    <mergeCell ref="X335:X336"/>
    <mergeCell ref="AD335:AD336"/>
    <mergeCell ref="AF335:AF336"/>
    <mergeCell ref="AG335:AG336"/>
    <mergeCell ref="AH335:AL336"/>
    <mergeCell ref="AD333:AD334"/>
    <mergeCell ref="AH333:AL334"/>
    <mergeCell ref="Y341:Y342"/>
    <mergeCell ref="Z341:Z342"/>
    <mergeCell ref="AA341:AA342"/>
    <mergeCell ref="K143:K144"/>
    <mergeCell ref="S143:S144"/>
    <mergeCell ref="T143:T144"/>
    <mergeCell ref="Y137:Y138"/>
    <mergeCell ref="Z137:Z138"/>
    <mergeCell ref="K139:K140"/>
    <mergeCell ref="AO143:AO144"/>
    <mergeCell ref="S187:S188"/>
    <mergeCell ref="AM143:AM144"/>
    <mergeCell ref="V145:V146"/>
    <mergeCell ref="L279:L280"/>
    <mergeCell ref="M279:M280"/>
    <mergeCell ref="AD331:AD332"/>
    <mergeCell ref="AM329:AM330"/>
    <mergeCell ref="W339:W340"/>
    <mergeCell ref="AD347:AD348"/>
    <mergeCell ref="AF347:AF348"/>
    <mergeCell ref="AG347:AG348"/>
    <mergeCell ref="AA337:AA338"/>
    <mergeCell ref="AB337:AB338"/>
    <mergeCell ref="AC337:AC338"/>
    <mergeCell ref="AD337:AD338"/>
    <mergeCell ref="AC329:AC330"/>
    <mergeCell ref="Q147:Q148"/>
    <mergeCell ref="P145:P146"/>
    <mergeCell ref="X145:X146"/>
    <mergeCell ref="Y145:Y146"/>
    <mergeCell ref="Z145:Z146"/>
    <mergeCell ref="S145:S146"/>
    <mergeCell ref="X147:X148"/>
    <mergeCell ref="Y147:Y148"/>
    <mergeCell ref="Z147:Z148"/>
    <mergeCell ref="M139:M140"/>
    <mergeCell ref="AO137:AO138"/>
    <mergeCell ref="X137:X138"/>
    <mergeCell ref="AD137:AD138"/>
    <mergeCell ref="N139:N140"/>
    <mergeCell ref="K137:K138"/>
    <mergeCell ref="AO139:AO140"/>
    <mergeCell ref="AD139:AD140"/>
    <mergeCell ref="O139:O140"/>
    <mergeCell ref="P139:P140"/>
    <mergeCell ref="AA137:AA138"/>
    <mergeCell ref="AB137:AB138"/>
    <mergeCell ref="AC137:AC138"/>
    <mergeCell ref="W137:W138"/>
    <mergeCell ref="L137:L138"/>
    <mergeCell ref="M137:M138"/>
    <mergeCell ref="N137:N138"/>
    <mergeCell ref="P137:P138"/>
    <mergeCell ref="Q137:Q138"/>
    <mergeCell ref="AO135:AO136"/>
    <mergeCell ref="AN139:AN140"/>
    <mergeCell ref="AO141:AO142"/>
    <mergeCell ref="A187:A188"/>
    <mergeCell ref="B182:F182"/>
    <mergeCell ref="B181:F181"/>
    <mergeCell ref="B180:F180"/>
    <mergeCell ref="U143:U144"/>
    <mergeCell ref="L143:L144"/>
    <mergeCell ref="M143:M144"/>
    <mergeCell ref="N143:N144"/>
    <mergeCell ref="O143:O144"/>
    <mergeCell ref="P143:P144"/>
    <mergeCell ref="AG113:AG114"/>
    <mergeCell ref="AC143:AC144"/>
    <mergeCell ref="J143:J144"/>
    <mergeCell ref="B144:F144"/>
    <mergeCell ref="Y143:Y144"/>
    <mergeCell ref="Z143:Z144"/>
    <mergeCell ref="V143:V144"/>
    <mergeCell ref="W143:W144"/>
    <mergeCell ref="X143:X144"/>
    <mergeCell ref="AH163:AL164"/>
    <mergeCell ref="AF169:AF170"/>
    <mergeCell ref="AM163:AM164"/>
    <mergeCell ref="AN163:AN164"/>
    <mergeCell ref="A145:A146"/>
    <mergeCell ref="H145:H146"/>
    <mergeCell ref="I145:I146"/>
    <mergeCell ref="J145:J146"/>
    <mergeCell ref="B146:F146"/>
    <mergeCell ref="AH129:AL130"/>
    <mergeCell ref="AM107:AM108"/>
    <mergeCell ref="AG111:AG112"/>
    <mergeCell ref="AO111:AO112"/>
    <mergeCell ref="AO107:AO108"/>
    <mergeCell ref="AD187:AD188"/>
    <mergeCell ref="U187:U188"/>
    <mergeCell ref="T187:T188"/>
    <mergeCell ref="AN129:AN130"/>
    <mergeCell ref="AQ103:AQ104"/>
    <mergeCell ref="AQ105:AQ106"/>
    <mergeCell ref="AQ67:AQ68"/>
    <mergeCell ref="AQ65:AQ66"/>
    <mergeCell ref="AQ63:AQ64"/>
    <mergeCell ref="AQ61:AQ62"/>
    <mergeCell ref="AQ71:AQ72"/>
    <mergeCell ref="U111:U112"/>
    <mergeCell ref="V111:V112"/>
    <mergeCell ref="W111:W112"/>
    <mergeCell ref="X111:X112"/>
    <mergeCell ref="Y111:Y112"/>
    <mergeCell ref="Z111:Z112"/>
    <mergeCell ref="AA111:AA112"/>
    <mergeCell ref="AQ107:AQ108"/>
    <mergeCell ref="AQ109:AQ110"/>
    <mergeCell ref="AC71:AC72"/>
    <mergeCell ref="AD71:AD72"/>
    <mergeCell ref="AG69:AG70"/>
    <mergeCell ref="AH71:AL72"/>
    <mergeCell ref="AH69:AL70"/>
    <mergeCell ref="AH67:AL68"/>
    <mergeCell ref="AG67:AG68"/>
    <mergeCell ref="AD67:AD68"/>
    <mergeCell ref="AD69:AD70"/>
    <mergeCell ref="AG71:AG72"/>
    <mergeCell ref="AO69:AO70"/>
    <mergeCell ref="AM71:AM72"/>
    <mergeCell ref="AN71:AN72"/>
    <mergeCell ref="AO71:AO72"/>
    <mergeCell ref="AO103:AO104"/>
    <mergeCell ref="U69:U70"/>
    <mergeCell ref="AF67:AF68"/>
    <mergeCell ref="AF71:AF72"/>
    <mergeCell ref="AA69:AA70"/>
    <mergeCell ref="AB69:AB70"/>
    <mergeCell ref="AC69:AC70"/>
    <mergeCell ref="AF125:AF126"/>
    <mergeCell ref="AG125:AG126"/>
    <mergeCell ref="AH125:AL126"/>
    <mergeCell ref="B95:F95"/>
    <mergeCell ref="B93:F93"/>
    <mergeCell ref="K109:K110"/>
    <mergeCell ref="L109:L110"/>
    <mergeCell ref="B125:F125"/>
    <mergeCell ref="G125:G126"/>
    <mergeCell ref="B94:F94"/>
    <mergeCell ref="Y77:Y78"/>
    <mergeCell ref="Z77:Z78"/>
    <mergeCell ref="B109:F109"/>
    <mergeCell ref="G109:G110"/>
    <mergeCell ref="H109:H110"/>
    <mergeCell ref="I109:I110"/>
    <mergeCell ref="J109:J110"/>
    <mergeCell ref="T77:T78"/>
    <mergeCell ref="U77:U78"/>
    <mergeCell ref="L91:L92"/>
    <mergeCell ref="B88:F88"/>
    <mergeCell ref="B84:F84"/>
    <mergeCell ref="K83:K84"/>
    <mergeCell ref="J83:J84"/>
    <mergeCell ref="I83:I84"/>
    <mergeCell ref="H83:H84"/>
    <mergeCell ref="AF149:AF150"/>
    <mergeCell ref="AN149:AN150"/>
    <mergeCell ref="AF137:AF138"/>
    <mergeCell ref="AD135:AD136"/>
    <mergeCell ref="AO151:AO152"/>
    <mergeCell ref="AF157:AF158"/>
    <mergeCell ref="AM161:AM162"/>
    <mergeCell ref="AN161:AN162"/>
    <mergeCell ref="AO161:AO162"/>
    <mergeCell ref="AF161:AF162"/>
    <mergeCell ref="AF155:AF156"/>
    <mergeCell ref="AG155:AG156"/>
    <mergeCell ref="AO149:AO150"/>
    <mergeCell ref="AH149:AL150"/>
    <mergeCell ref="AG149:AG150"/>
    <mergeCell ref="AM145:AM146"/>
    <mergeCell ref="AD143:AD144"/>
    <mergeCell ref="AN143:AN144"/>
    <mergeCell ref="AM157:AM158"/>
    <mergeCell ref="AN157:AN158"/>
    <mergeCell ref="AO157:AO158"/>
    <mergeCell ref="AG161:AG162"/>
    <mergeCell ref="AH161:AL162"/>
    <mergeCell ref="B145:F145"/>
    <mergeCell ref="G145:G146"/>
    <mergeCell ref="AQ231:AQ232"/>
    <mergeCell ref="AR231:AR232"/>
    <mergeCell ref="AQ227:AQ228"/>
    <mergeCell ref="AR227:AR228"/>
    <mergeCell ref="AF229:AF230"/>
    <mergeCell ref="AG229:AG230"/>
    <mergeCell ref="AH229:AL230"/>
    <mergeCell ref="AO229:AO230"/>
    <mergeCell ref="AF227:AF228"/>
    <mergeCell ref="AN229:AN230"/>
    <mergeCell ref="AM229:AM230"/>
    <mergeCell ref="AN227:AN228"/>
    <mergeCell ref="AM227:AM228"/>
    <mergeCell ref="S227:S228"/>
    <mergeCell ref="T227:T228"/>
    <mergeCell ref="AR173:AR174"/>
    <mergeCell ref="AQ173:AQ174"/>
    <mergeCell ref="AB231:AB232"/>
    <mergeCell ref="AH231:AL232"/>
    <mergeCell ref="T229:T230"/>
    <mergeCell ref="U229:U230"/>
    <mergeCell ref="AD229:AD230"/>
    <mergeCell ref="Y231:Y232"/>
    <mergeCell ref="S231:S232"/>
    <mergeCell ref="T231:T232"/>
    <mergeCell ref="AB227:AB228"/>
    <mergeCell ref="AC227:AC228"/>
    <mergeCell ref="AO227:AO228"/>
    <mergeCell ref="AF187:AF188"/>
    <mergeCell ref="AO231:AO232"/>
    <mergeCell ref="AH173:AL174"/>
    <mergeCell ref="AM173:AM174"/>
    <mergeCell ref="B195:F195"/>
    <mergeCell ref="B196:F196"/>
    <mergeCell ref="B193:F193"/>
    <mergeCell ref="B194:F194"/>
    <mergeCell ref="G195:G196"/>
    <mergeCell ref="H195:H196"/>
    <mergeCell ref="P227:P228"/>
    <mergeCell ref="G189:G190"/>
    <mergeCell ref="O227:O228"/>
    <mergeCell ref="Z227:Z228"/>
    <mergeCell ref="K145:K146"/>
    <mergeCell ref="L145:L146"/>
    <mergeCell ref="M145:M146"/>
    <mergeCell ref="B199:F199"/>
    <mergeCell ref="B197:F197"/>
    <mergeCell ref="B192:F192"/>
    <mergeCell ref="L227:L228"/>
    <mergeCell ref="M227:M228"/>
    <mergeCell ref="N227:N228"/>
    <mergeCell ref="U227:U228"/>
    <mergeCell ref="V227:V228"/>
    <mergeCell ref="W227:W228"/>
    <mergeCell ref="X227:X228"/>
    <mergeCell ref="Y227:Y228"/>
    <mergeCell ref="G227:G228"/>
    <mergeCell ref="H227:H228"/>
    <mergeCell ref="Q227:Q228"/>
    <mergeCell ref="B177:F177"/>
    <mergeCell ref="B190:F190"/>
    <mergeCell ref="B191:F191"/>
    <mergeCell ref="B148:F148"/>
    <mergeCell ref="S147:S148"/>
    <mergeCell ref="A227:A228"/>
    <mergeCell ref="G239:G240"/>
    <mergeCell ref="H239:H240"/>
    <mergeCell ref="A229:A230"/>
    <mergeCell ref="S239:S240"/>
    <mergeCell ref="M235:M236"/>
    <mergeCell ref="O235:O236"/>
    <mergeCell ref="P235:P236"/>
    <mergeCell ref="B240:F240"/>
    <mergeCell ref="O237:O238"/>
    <mergeCell ref="A235:A236"/>
    <mergeCell ref="K235:K236"/>
    <mergeCell ref="N235:N236"/>
    <mergeCell ref="L237:L238"/>
    <mergeCell ref="M237:M238"/>
    <mergeCell ref="I239:I240"/>
    <mergeCell ref="L235:L236"/>
    <mergeCell ref="A239:A240"/>
    <mergeCell ref="Q239:Q240"/>
    <mergeCell ref="P239:P240"/>
    <mergeCell ref="J239:J240"/>
    <mergeCell ref="K239:K240"/>
    <mergeCell ref="B229:F229"/>
    <mergeCell ref="R239:R240"/>
    <mergeCell ref="S237:S238"/>
    <mergeCell ref="J235:J236"/>
    <mergeCell ref="P233:P234"/>
    <mergeCell ref="Q235:Q236"/>
    <mergeCell ref="O233:O234"/>
    <mergeCell ref="P237:P238"/>
    <mergeCell ref="N239:N240"/>
    <mergeCell ref="B233:F233"/>
    <mergeCell ref="AM239:AM240"/>
    <mergeCell ref="AG237:AG238"/>
    <mergeCell ref="AH237:AL238"/>
    <mergeCell ref="AM237:AM238"/>
    <mergeCell ref="AQ237:AQ238"/>
    <mergeCell ref="AR237:AR238"/>
    <mergeCell ref="AO239:AO240"/>
    <mergeCell ref="AN239:AN240"/>
    <mergeCell ref="AR239:AR240"/>
    <mergeCell ref="AG241:AG242"/>
    <mergeCell ref="AB241:AB242"/>
    <mergeCell ref="AC241:AC242"/>
    <mergeCell ref="Z239:Z240"/>
    <mergeCell ref="AC233:AC234"/>
    <mergeCell ref="I231:I232"/>
    <mergeCell ref="Q231:Q232"/>
    <mergeCell ref="I227:I228"/>
    <mergeCell ref="J227:J228"/>
    <mergeCell ref="AA227:AA228"/>
    <mergeCell ref="AF231:AF232"/>
    <mergeCell ref="AG231:AG232"/>
    <mergeCell ref="Z233:Z234"/>
    <mergeCell ref="Q233:Q234"/>
    <mergeCell ref="R233:R234"/>
    <mergeCell ref="U233:U234"/>
    <mergeCell ref="V235:V236"/>
    <mergeCell ref="W235:W236"/>
    <mergeCell ref="X235:X236"/>
    <mergeCell ref="I235:I236"/>
    <mergeCell ref="U237:U238"/>
    <mergeCell ref="N233:N234"/>
    <mergeCell ref="Z235:Z236"/>
    <mergeCell ref="AC235:AC236"/>
    <mergeCell ref="AD235:AD236"/>
    <mergeCell ref="T235:T236"/>
    <mergeCell ref="U235:U236"/>
    <mergeCell ref="B235:F235"/>
    <mergeCell ref="G235:G236"/>
    <mergeCell ref="H235:H236"/>
    <mergeCell ref="AR233:AR234"/>
    <mergeCell ref="AF235:AF236"/>
    <mergeCell ref="AG235:AG236"/>
    <mergeCell ref="AH235:AL236"/>
    <mergeCell ref="AM235:AM236"/>
    <mergeCell ref="AF237:AF238"/>
    <mergeCell ref="AN235:AN236"/>
    <mergeCell ref="AO235:AO236"/>
    <mergeCell ref="AQ233:AQ234"/>
    <mergeCell ref="AO237:AO238"/>
    <mergeCell ref="AA235:AA236"/>
    <mergeCell ref="AB235:AB236"/>
    <mergeCell ref="I233:I234"/>
    <mergeCell ref="J233:J234"/>
    <mergeCell ref="T237:T238"/>
    <mergeCell ref="K237:K238"/>
    <mergeCell ref="N237:N238"/>
    <mergeCell ref="AO241:AO242"/>
    <mergeCell ref="B242:F242"/>
    <mergeCell ref="B243:F243"/>
    <mergeCell ref="G243:G244"/>
    <mergeCell ref="H243:H244"/>
    <mergeCell ref="I243:I244"/>
    <mergeCell ref="J243:J244"/>
    <mergeCell ref="K243:K244"/>
    <mergeCell ref="L243:L244"/>
    <mergeCell ref="M243:M244"/>
    <mergeCell ref="N243:N244"/>
    <mergeCell ref="O243:O244"/>
    <mergeCell ref="P243:P244"/>
    <mergeCell ref="S243:S244"/>
    <mergeCell ref="T243:T244"/>
    <mergeCell ref="U243:U244"/>
    <mergeCell ref="R243:R244"/>
    <mergeCell ref="V243:V244"/>
    <mergeCell ref="B241:F241"/>
    <mergeCell ref="G241:G242"/>
    <mergeCell ref="X243:X244"/>
    <mergeCell ref="Y243:Y244"/>
    <mergeCell ref="Z243:Z244"/>
    <mergeCell ref="AA243:AA244"/>
    <mergeCell ref="AB243:AB244"/>
    <mergeCell ref="H241:H242"/>
    <mergeCell ref="R241:R242"/>
    <mergeCell ref="Q243:Q244"/>
    <mergeCell ref="AG245:AG246"/>
    <mergeCell ref="AN245:AN246"/>
    <mergeCell ref="AO245:AO246"/>
    <mergeCell ref="AC243:AC244"/>
    <mergeCell ref="AD243:AD244"/>
    <mergeCell ref="Y247:Y248"/>
    <mergeCell ref="Z247:Z248"/>
    <mergeCell ref="AA247:AA248"/>
    <mergeCell ref="AB247:AB248"/>
    <mergeCell ref="AC247:AC248"/>
    <mergeCell ref="AD247:AD248"/>
    <mergeCell ref="Y245:Y246"/>
    <mergeCell ref="AF247:AF248"/>
    <mergeCell ref="S241:S242"/>
    <mergeCell ref="T241:T242"/>
    <mergeCell ref="U241:U242"/>
    <mergeCell ref="V241:V242"/>
    <mergeCell ref="W241:W242"/>
    <mergeCell ref="X241:X242"/>
    <mergeCell ref="Y241:Y242"/>
    <mergeCell ref="Z241:Z242"/>
    <mergeCell ref="AA241:AA242"/>
    <mergeCell ref="AF243:AF244"/>
    <mergeCell ref="AD241:AD242"/>
    <mergeCell ref="AF241:AF242"/>
    <mergeCell ref="AH241:AL242"/>
    <mergeCell ref="AM241:AM242"/>
    <mergeCell ref="AH245:AL246"/>
    <mergeCell ref="AM245:AM246"/>
    <mergeCell ref="AM243:AM244"/>
    <mergeCell ref="AN241:AN242"/>
    <mergeCell ref="AH243:AL244"/>
    <mergeCell ref="S245:S246"/>
    <mergeCell ref="T245:T246"/>
    <mergeCell ref="U245:U246"/>
    <mergeCell ref="V245:V246"/>
    <mergeCell ref="W245:W246"/>
    <mergeCell ref="X245:X246"/>
    <mergeCell ref="Z245:Z246"/>
    <mergeCell ref="AA245:AA246"/>
    <mergeCell ref="AB245:AB246"/>
    <mergeCell ref="AC245:AC246"/>
    <mergeCell ref="AD245:AD246"/>
    <mergeCell ref="B246:F246"/>
    <mergeCell ref="AG243:AG244"/>
    <mergeCell ref="W243:W244"/>
    <mergeCell ref="AQ249:AQ250"/>
    <mergeCell ref="B250:F250"/>
    <mergeCell ref="AG247:AG248"/>
    <mergeCell ref="AH247:AL248"/>
    <mergeCell ref="AM247:AM248"/>
    <mergeCell ref="AN247:AN248"/>
    <mergeCell ref="AO247:AO248"/>
    <mergeCell ref="AQ247:AQ248"/>
    <mergeCell ref="I247:I248"/>
    <mergeCell ref="J247:J248"/>
    <mergeCell ref="K247:K248"/>
    <mergeCell ref="L247:L248"/>
    <mergeCell ref="M247:M248"/>
    <mergeCell ref="N247:N248"/>
    <mergeCell ref="O247:O248"/>
    <mergeCell ref="P247:P248"/>
    <mergeCell ref="S247:S248"/>
    <mergeCell ref="AF245:AF246"/>
    <mergeCell ref="B247:F247"/>
    <mergeCell ref="G247:G248"/>
    <mergeCell ref="H247:H248"/>
    <mergeCell ref="AN243:AN244"/>
    <mergeCell ref="AO243:AO244"/>
    <mergeCell ref="B244:F244"/>
    <mergeCell ref="B245:F245"/>
    <mergeCell ref="G245:G246"/>
    <mergeCell ref="H245:H246"/>
    <mergeCell ref="I245:I246"/>
    <mergeCell ref="J245:J246"/>
    <mergeCell ref="AR247:AR248"/>
    <mergeCell ref="B248:F248"/>
    <mergeCell ref="A249:A250"/>
    <mergeCell ref="B249:F249"/>
    <mergeCell ref="G249:G250"/>
    <mergeCell ref="H249:H250"/>
    <mergeCell ref="I249:I250"/>
    <mergeCell ref="J249:J250"/>
    <mergeCell ref="K249:K250"/>
    <mergeCell ref="L249:L250"/>
    <mergeCell ref="M249:M250"/>
    <mergeCell ref="N249:N250"/>
    <mergeCell ref="O249:O250"/>
    <mergeCell ref="P249:P250"/>
    <mergeCell ref="S249:S250"/>
    <mergeCell ref="T249:T250"/>
    <mergeCell ref="U249:U250"/>
    <mergeCell ref="V249:V250"/>
    <mergeCell ref="W249:W250"/>
    <mergeCell ref="X249:X250"/>
    <mergeCell ref="P245:P246"/>
    <mergeCell ref="Y249:Y250"/>
    <mergeCell ref="Z249:Z250"/>
    <mergeCell ref="AA249:AA250"/>
    <mergeCell ref="AB249:AB250"/>
    <mergeCell ref="AC249:AC250"/>
    <mergeCell ref="AD249:AD250"/>
    <mergeCell ref="U247:U248"/>
    <mergeCell ref="V247:V248"/>
    <mergeCell ref="W247:W248"/>
    <mergeCell ref="X247:X248"/>
    <mergeCell ref="AO249:AO250"/>
    <mergeCell ref="AF249:AF250"/>
    <mergeCell ref="S251:S252"/>
    <mergeCell ref="T251:T252"/>
    <mergeCell ref="U251:U252"/>
    <mergeCell ref="V251:V252"/>
    <mergeCell ref="W251:W252"/>
    <mergeCell ref="X251:X252"/>
    <mergeCell ref="Y251:Y252"/>
    <mergeCell ref="Z251:Z252"/>
    <mergeCell ref="AA251:AA252"/>
    <mergeCell ref="AB251:AB252"/>
    <mergeCell ref="AC251:AC252"/>
    <mergeCell ref="T247:T248"/>
    <mergeCell ref="B286:F286"/>
    <mergeCell ref="AF275:AF276"/>
    <mergeCell ref="B289:F289"/>
    <mergeCell ref="B287:F287"/>
    <mergeCell ref="B288:F288"/>
    <mergeCell ref="G287:G288"/>
    <mergeCell ref="H287:H288"/>
    <mergeCell ref="I287:I288"/>
    <mergeCell ref="AF279:AF280"/>
    <mergeCell ref="T279:T280"/>
    <mergeCell ref="U279:U280"/>
    <mergeCell ref="V279:V280"/>
    <mergeCell ref="W279:W280"/>
    <mergeCell ref="X279:X280"/>
    <mergeCell ref="Y279:Y280"/>
    <mergeCell ref="Z279:Z280"/>
    <mergeCell ref="AA279:AA280"/>
    <mergeCell ref="AB279:AB280"/>
    <mergeCell ref="N279:N280"/>
    <mergeCell ref="O279:O280"/>
    <mergeCell ref="P279:P280"/>
    <mergeCell ref="S279:S280"/>
    <mergeCell ref="AC277:AC278"/>
    <mergeCell ref="AD277:AD278"/>
    <mergeCell ref="AF277:AF278"/>
    <mergeCell ref="AD275:AD276"/>
    <mergeCell ref="Y281:Y282"/>
    <mergeCell ref="Z281:Z282"/>
    <mergeCell ref="AA281:AA282"/>
    <mergeCell ref="AB281:AB282"/>
    <mergeCell ref="AC281:AC282"/>
    <mergeCell ref="AD281:AD282"/>
    <mergeCell ref="G295:G296"/>
    <mergeCell ref="H295:H296"/>
    <mergeCell ref="I295:I296"/>
    <mergeCell ref="J295:J296"/>
    <mergeCell ref="K295:K296"/>
    <mergeCell ref="L295:L296"/>
    <mergeCell ref="M295:M296"/>
    <mergeCell ref="N295:N296"/>
    <mergeCell ref="G291:G292"/>
    <mergeCell ref="H291:H292"/>
    <mergeCell ref="I291:I292"/>
    <mergeCell ref="J291:J292"/>
    <mergeCell ref="K291:K292"/>
    <mergeCell ref="L291:L292"/>
    <mergeCell ref="M291:M292"/>
    <mergeCell ref="N291:N292"/>
    <mergeCell ref="W301:W302"/>
    <mergeCell ref="O295:O296"/>
    <mergeCell ref="P295:P296"/>
    <mergeCell ref="S295:S296"/>
    <mergeCell ref="T295:T296"/>
    <mergeCell ref="U295:U296"/>
    <mergeCell ref="V295:V296"/>
    <mergeCell ref="R299:R300"/>
    <mergeCell ref="S299:S300"/>
    <mergeCell ref="G293:G294"/>
    <mergeCell ref="H293:H294"/>
    <mergeCell ref="I293:I294"/>
    <mergeCell ref="J293:J294"/>
    <mergeCell ref="K293:K294"/>
    <mergeCell ref="L293:L294"/>
    <mergeCell ref="M293:M294"/>
    <mergeCell ref="T329:T330"/>
    <mergeCell ref="O291:O292"/>
    <mergeCell ref="P291:P292"/>
    <mergeCell ref="Q291:Q292"/>
    <mergeCell ref="R291:R292"/>
    <mergeCell ref="S291:S292"/>
    <mergeCell ref="S335:S336"/>
    <mergeCell ref="AQ333:AQ334"/>
    <mergeCell ref="AR333:AR334"/>
    <mergeCell ref="V333:V334"/>
    <mergeCell ref="AF333:AF334"/>
    <mergeCell ref="AG333:AG334"/>
    <mergeCell ref="W295:W296"/>
    <mergeCell ref="X295:X296"/>
    <mergeCell ref="Y295:Y296"/>
    <mergeCell ref="Z295:Z296"/>
    <mergeCell ref="AA295:AA296"/>
    <mergeCell ref="AM295:AM296"/>
    <mergeCell ref="AN295:AN296"/>
    <mergeCell ref="AO295:AO296"/>
    <mergeCell ref="AM333:AM334"/>
    <mergeCell ref="AN333:AN334"/>
    <mergeCell ref="AO333:AO334"/>
    <mergeCell ref="AO331:AO332"/>
    <mergeCell ref="AO307:AO308"/>
    <mergeCell ref="AN299:AN300"/>
    <mergeCell ref="AO305:AO306"/>
    <mergeCell ref="AB295:AB296"/>
    <mergeCell ref="AC295:AC296"/>
    <mergeCell ref="AD295:AD296"/>
    <mergeCell ref="AF295:AF296"/>
    <mergeCell ref="AG295:AG296"/>
    <mergeCell ref="AH295:AL296"/>
    <mergeCell ref="W333:W334"/>
    <mergeCell ref="X333:X334"/>
    <mergeCell ref="AF329:AF330"/>
    <mergeCell ref="AG329:AG330"/>
    <mergeCell ref="AH329:AL330"/>
    <mergeCell ref="AR337:AR338"/>
    <mergeCell ref="L335:L336"/>
    <mergeCell ref="M335:M336"/>
    <mergeCell ref="N335:N336"/>
    <mergeCell ref="O335:O336"/>
    <mergeCell ref="B334:F334"/>
    <mergeCell ref="A335:A336"/>
    <mergeCell ref="B335:F335"/>
    <mergeCell ref="G335:G336"/>
    <mergeCell ref="H335:H336"/>
    <mergeCell ref="I335:I336"/>
    <mergeCell ref="T335:T336"/>
    <mergeCell ref="U335:U336"/>
    <mergeCell ref="V335:V336"/>
    <mergeCell ref="A333:A334"/>
    <mergeCell ref="B333:F333"/>
    <mergeCell ref="G333:G334"/>
    <mergeCell ref="H333:H334"/>
    <mergeCell ref="I333:I334"/>
    <mergeCell ref="J335:J336"/>
    <mergeCell ref="K335:K336"/>
    <mergeCell ref="J333:J334"/>
    <mergeCell ref="K333:K334"/>
    <mergeCell ref="L333:L334"/>
    <mergeCell ref="M333:M334"/>
    <mergeCell ref="N333:N334"/>
    <mergeCell ref="O333:O334"/>
    <mergeCell ref="P333:P334"/>
    <mergeCell ref="S333:S334"/>
    <mergeCell ref="T333:T334"/>
    <mergeCell ref="U333:U334"/>
    <mergeCell ref="P335:P336"/>
    <mergeCell ref="B339:F339"/>
    <mergeCell ref="G339:G340"/>
    <mergeCell ref="H339:H340"/>
    <mergeCell ref="I339:I340"/>
    <mergeCell ref="J339:J340"/>
    <mergeCell ref="K339:K340"/>
    <mergeCell ref="L339:L340"/>
    <mergeCell ref="M339:M340"/>
    <mergeCell ref="N339:N340"/>
    <mergeCell ref="O339:O340"/>
    <mergeCell ref="P339:P340"/>
    <mergeCell ref="S339:S340"/>
    <mergeCell ref="T339:T340"/>
    <mergeCell ref="U339:U340"/>
    <mergeCell ref="Q333:Q334"/>
    <mergeCell ref="R333:R334"/>
    <mergeCell ref="Q335:Q336"/>
    <mergeCell ref="Q339:Q340"/>
    <mergeCell ref="R339:R340"/>
    <mergeCell ref="AQ329:AQ330"/>
    <mergeCell ref="AR329:AR330"/>
    <mergeCell ref="AF331:AF332"/>
    <mergeCell ref="AG331:AG332"/>
    <mergeCell ref="AH331:AL332"/>
    <mergeCell ref="AM331:AM332"/>
    <mergeCell ref="AQ331:AQ332"/>
    <mergeCell ref="AR331:AR332"/>
    <mergeCell ref="AO329:AO330"/>
    <mergeCell ref="AM335:AM336"/>
    <mergeCell ref="AN335:AN336"/>
    <mergeCell ref="AO335:AO336"/>
    <mergeCell ref="AQ335:AQ336"/>
    <mergeCell ref="AR335:AR336"/>
    <mergeCell ref="AN337:AN338"/>
    <mergeCell ref="AO337:AO338"/>
    <mergeCell ref="AQ337:AQ338"/>
    <mergeCell ref="AN329:AN330"/>
    <mergeCell ref="AN331:AN332"/>
    <mergeCell ref="AA339:AA340"/>
    <mergeCell ref="AB339:AB340"/>
    <mergeCell ref="AC339:AC340"/>
    <mergeCell ref="W337:W338"/>
    <mergeCell ref="X337:X338"/>
    <mergeCell ref="Y337:Y338"/>
    <mergeCell ref="Z337:Z338"/>
    <mergeCell ref="B336:F336"/>
    <mergeCell ref="A337:A338"/>
    <mergeCell ref="B337:F337"/>
    <mergeCell ref="G337:G338"/>
    <mergeCell ref="H337:H338"/>
    <mergeCell ref="I337:I338"/>
    <mergeCell ref="J337:J338"/>
    <mergeCell ref="K337:K338"/>
    <mergeCell ref="L337:L338"/>
    <mergeCell ref="M337:M338"/>
    <mergeCell ref="N337:N338"/>
    <mergeCell ref="O337:O338"/>
    <mergeCell ref="P337:P338"/>
    <mergeCell ref="S337:S338"/>
    <mergeCell ref="T337:T338"/>
    <mergeCell ref="U337:U338"/>
    <mergeCell ref="V337:V338"/>
    <mergeCell ref="Q337:Q338"/>
    <mergeCell ref="R337:R338"/>
    <mergeCell ref="B338:F338"/>
    <mergeCell ref="A339:A340"/>
    <mergeCell ref="V339:V340"/>
    <mergeCell ref="AN341:AN342"/>
    <mergeCell ref="AO341:AO342"/>
    <mergeCell ref="AQ341:AQ342"/>
    <mergeCell ref="AR341:AR342"/>
    <mergeCell ref="B342:F342"/>
    <mergeCell ref="A343:A344"/>
    <mergeCell ref="B343:F343"/>
    <mergeCell ref="G343:G344"/>
    <mergeCell ref="H343:H344"/>
    <mergeCell ref="I343:I344"/>
    <mergeCell ref="J343:J344"/>
    <mergeCell ref="K343:K344"/>
    <mergeCell ref="L343:L344"/>
    <mergeCell ref="M343:M344"/>
    <mergeCell ref="N343:N344"/>
    <mergeCell ref="O343:O344"/>
    <mergeCell ref="P343:P344"/>
    <mergeCell ref="S343:S344"/>
    <mergeCell ref="T343:T344"/>
    <mergeCell ref="U343:U344"/>
    <mergeCell ref="V343:V344"/>
    <mergeCell ref="W343:W344"/>
    <mergeCell ref="X343:X344"/>
    <mergeCell ref="Y343:Y344"/>
    <mergeCell ref="Z343:Z344"/>
    <mergeCell ref="AA343:AA344"/>
    <mergeCell ref="AB343:AB344"/>
    <mergeCell ref="AQ343:AQ344"/>
    <mergeCell ref="Q341:Q342"/>
    <mergeCell ref="R341:R342"/>
    <mergeCell ref="Q343:Q344"/>
    <mergeCell ref="R343:R344"/>
    <mergeCell ref="AB347:AB348"/>
    <mergeCell ref="AC347:AC348"/>
    <mergeCell ref="AA345:AA346"/>
    <mergeCell ref="AB345:AB346"/>
    <mergeCell ref="AN339:AN340"/>
    <mergeCell ref="AO339:AO340"/>
    <mergeCell ref="AQ339:AQ340"/>
    <mergeCell ref="AR339:AR340"/>
    <mergeCell ref="B340:F340"/>
    <mergeCell ref="A341:A342"/>
    <mergeCell ref="B341:F341"/>
    <mergeCell ref="G341:G342"/>
    <mergeCell ref="H341:H342"/>
    <mergeCell ref="I341:I342"/>
    <mergeCell ref="J341:J342"/>
    <mergeCell ref="K341:K342"/>
    <mergeCell ref="L341:L342"/>
    <mergeCell ref="M341:M342"/>
    <mergeCell ref="N341:N342"/>
    <mergeCell ref="O341:O342"/>
    <mergeCell ref="P341:P342"/>
    <mergeCell ref="S341:S342"/>
    <mergeCell ref="T341:T342"/>
    <mergeCell ref="U341:U342"/>
    <mergeCell ref="V341:V342"/>
    <mergeCell ref="W341:W342"/>
    <mergeCell ref="X341:X342"/>
    <mergeCell ref="A347:A348"/>
    <mergeCell ref="B347:F347"/>
    <mergeCell ref="G347:G348"/>
    <mergeCell ref="H347:H348"/>
    <mergeCell ref="I347:I348"/>
    <mergeCell ref="J347:J348"/>
    <mergeCell ref="K347:K348"/>
    <mergeCell ref="L347:L348"/>
    <mergeCell ref="M347:M348"/>
    <mergeCell ref="N347:N348"/>
    <mergeCell ref="O347:O348"/>
    <mergeCell ref="P347:P348"/>
    <mergeCell ref="S347:S348"/>
    <mergeCell ref="T347:T348"/>
    <mergeCell ref="Q347:Q348"/>
    <mergeCell ref="R347:R348"/>
    <mergeCell ref="U347:U348"/>
    <mergeCell ref="AR343:AR344"/>
    <mergeCell ref="B344:F344"/>
    <mergeCell ref="A345:A346"/>
    <mergeCell ref="B345:F345"/>
    <mergeCell ref="G345:G346"/>
    <mergeCell ref="H345:H346"/>
    <mergeCell ref="I345:I346"/>
    <mergeCell ref="J345:J346"/>
    <mergeCell ref="K345:K346"/>
    <mergeCell ref="L345:L346"/>
    <mergeCell ref="Y345:Y346"/>
    <mergeCell ref="Z345:Z346"/>
    <mergeCell ref="M345:M346"/>
    <mergeCell ref="N345:N346"/>
    <mergeCell ref="O345:O346"/>
    <mergeCell ref="P345:P346"/>
    <mergeCell ref="S345:S346"/>
    <mergeCell ref="T345:T346"/>
    <mergeCell ref="Q345:Q346"/>
    <mergeCell ref="R345:R346"/>
    <mergeCell ref="AM345:AM346"/>
    <mergeCell ref="AN345:AN346"/>
    <mergeCell ref="AO345:AO346"/>
    <mergeCell ref="AQ345:AQ346"/>
    <mergeCell ref="AR345:AR346"/>
    <mergeCell ref="B346:F346"/>
    <mergeCell ref="AC343:AC344"/>
    <mergeCell ref="AF343:AF344"/>
    <mergeCell ref="AG343:AG344"/>
    <mergeCell ref="AH343:AL344"/>
    <mergeCell ref="AN343:AN344"/>
    <mergeCell ref="AO343:AO344"/>
    <mergeCell ref="AN347:AN348"/>
    <mergeCell ref="AO347:AO348"/>
    <mergeCell ref="I351:I352"/>
    <mergeCell ref="J351:J352"/>
    <mergeCell ref="K351:K352"/>
    <mergeCell ref="Q349:Q350"/>
    <mergeCell ref="AG345:AG346"/>
    <mergeCell ref="AH345:AL346"/>
    <mergeCell ref="U345:U346"/>
    <mergeCell ref="V345:V346"/>
    <mergeCell ref="W345:W346"/>
    <mergeCell ref="X345:X346"/>
    <mergeCell ref="L351:L352"/>
    <mergeCell ref="M351:M352"/>
    <mergeCell ref="N351:N352"/>
    <mergeCell ref="O351:O352"/>
    <mergeCell ref="P351:P352"/>
    <mergeCell ref="S351:S352"/>
    <mergeCell ref="Q351:Q352"/>
    <mergeCell ref="R351:R352"/>
    <mergeCell ref="T351:T352"/>
    <mergeCell ref="U351:U352"/>
    <mergeCell ref="V351:V352"/>
    <mergeCell ref="W351:W352"/>
    <mergeCell ref="X351:X352"/>
    <mergeCell ref="Y351:Y352"/>
    <mergeCell ref="Z351:Z352"/>
    <mergeCell ref="AA351:AA352"/>
    <mergeCell ref="AB351:AB352"/>
    <mergeCell ref="AC345:AC346"/>
    <mergeCell ref="AF345:AF346"/>
    <mergeCell ref="V347:V348"/>
    <mergeCell ref="AQ347:AQ348"/>
    <mergeCell ref="AR347:AR348"/>
    <mergeCell ref="B348:F348"/>
    <mergeCell ref="K349:K350"/>
    <mergeCell ref="L349:L350"/>
    <mergeCell ref="M349:M350"/>
    <mergeCell ref="N349:N350"/>
    <mergeCell ref="AQ349:AQ350"/>
    <mergeCell ref="O349:O350"/>
    <mergeCell ref="P349:P350"/>
    <mergeCell ref="AB349:AB350"/>
    <mergeCell ref="AC349:AC350"/>
    <mergeCell ref="AM349:AM350"/>
    <mergeCell ref="AN349:AN350"/>
    <mergeCell ref="AO349:AO350"/>
    <mergeCell ref="AD349:AD350"/>
    <mergeCell ref="AF349:AF350"/>
    <mergeCell ref="AG349:AG350"/>
    <mergeCell ref="AH349:AL350"/>
    <mergeCell ref="AR351:AR352"/>
    <mergeCell ref="A349:A350"/>
    <mergeCell ref="B349:F349"/>
    <mergeCell ref="G349:G350"/>
    <mergeCell ref="H349:H350"/>
    <mergeCell ref="I349:I350"/>
    <mergeCell ref="J349:J350"/>
    <mergeCell ref="B350:F350"/>
    <mergeCell ref="S349:S350"/>
    <mergeCell ref="T349:T350"/>
    <mergeCell ref="U349:U350"/>
    <mergeCell ref="V349:V350"/>
    <mergeCell ref="R349:R350"/>
    <mergeCell ref="W349:W350"/>
    <mergeCell ref="X349:X350"/>
    <mergeCell ref="Y349:Y350"/>
    <mergeCell ref="Z349:Z350"/>
    <mergeCell ref="AA349:AA350"/>
    <mergeCell ref="AN351:AN352"/>
    <mergeCell ref="AO351:AO352"/>
    <mergeCell ref="AQ351:AQ352"/>
    <mergeCell ref="AG351:AG352"/>
    <mergeCell ref="AR349:AR350"/>
    <mergeCell ref="B352:F352"/>
    <mergeCell ref="A355:A356"/>
    <mergeCell ref="B355:F355"/>
    <mergeCell ref="G355:G356"/>
    <mergeCell ref="H355:H356"/>
    <mergeCell ref="I355:I356"/>
    <mergeCell ref="A351:A352"/>
    <mergeCell ref="B351:F351"/>
    <mergeCell ref="G351:G352"/>
    <mergeCell ref="H351:H352"/>
    <mergeCell ref="J355:J356"/>
    <mergeCell ref="K355:K356"/>
    <mergeCell ref="L355:L356"/>
    <mergeCell ref="M355:M356"/>
    <mergeCell ref="N355:N356"/>
    <mergeCell ref="O355:O356"/>
    <mergeCell ref="P355:P356"/>
    <mergeCell ref="S355:S356"/>
    <mergeCell ref="T355:T356"/>
    <mergeCell ref="U355:U356"/>
    <mergeCell ref="V355:V356"/>
    <mergeCell ref="W355:W356"/>
    <mergeCell ref="Q355:Q356"/>
    <mergeCell ref="R355:R356"/>
    <mergeCell ref="X355:X356"/>
    <mergeCell ref="Y355:Y356"/>
    <mergeCell ref="Z355:Z356"/>
    <mergeCell ref="AA355:AA356"/>
    <mergeCell ref="AB355:AB356"/>
    <mergeCell ref="AC355:AC356"/>
    <mergeCell ref="AF355:AF356"/>
    <mergeCell ref="U353:U354"/>
    <mergeCell ref="T367:T368"/>
    <mergeCell ref="U367:U368"/>
    <mergeCell ref="V367:V368"/>
    <mergeCell ref="W367:W368"/>
    <mergeCell ref="X367:X368"/>
    <mergeCell ref="Y367:Y368"/>
    <mergeCell ref="Z367:Z368"/>
    <mergeCell ref="AA367:AA368"/>
    <mergeCell ref="AB367:AB368"/>
    <mergeCell ref="AC367:AC368"/>
    <mergeCell ref="AD367:AD368"/>
    <mergeCell ref="AF367:AF368"/>
    <mergeCell ref="Z361:Z362"/>
    <mergeCell ref="AA361:AA362"/>
    <mergeCell ref="AB361:AB362"/>
    <mergeCell ref="AC361:AC362"/>
    <mergeCell ref="AD361:AD362"/>
    <mergeCell ref="AF361:AF362"/>
    <mergeCell ref="U365:U366"/>
    <mergeCell ref="V365:V366"/>
    <mergeCell ref="W365:W366"/>
    <mergeCell ref="X365:X366"/>
    <mergeCell ref="Y365:Y366"/>
    <mergeCell ref="Z365:Z366"/>
    <mergeCell ref="AA365:AA366"/>
    <mergeCell ref="AB365:AB366"/>
    <mergeCell ref="AC365:AC366"/>
    <mergeCell ref="Q353:Q354"/>
    <mergeCell ref="R353:R354"/>
    <mergeCell ref="S353:S354"/>
    <mergeCell ref="T353:T354"/>
    <mergeCell ref="AD355:AD356"/>
    <mergeCell ref="U361:U362"/>
    <mergeCell ref="V361:V362"/>
    <mergeCell ref="W361:W362"/>
    <mergeCell ref="X361:X362"/>
    <mergeCell ref="Y361:Y362"/>
    <mergeCell ref="AH351:AL352"/>
    <mergeCell ref="AM351:AM352"/>
    <mergeCell ref="AF357:AF358"/>
    <mergeCell ref="AG357:AG358"/>
    <mergeCell ref="AH357:AL358"/>
    <mergeCell ref="AM357:AM358"/>
    <mergeCell ref="AN357:AN358"/>
    <mergeCell ref="V357:V358"/>
    <mergeCell ref="W357:W358"/>
    <mergeCell ref="X357:X358"/>
    <mergeCell ref="Y357:Y358"/>
    <mergeCell ref="Z357:Z358"/>
    <mergeCell ref="AA357:AA358"/>
    <mergeCell ref="AB357:AB358"/>
    <mergeCell ref="AC357:AC358"/>
    <mergeCell ref="AD357:AD358"/>
    <mergeCell ref="AC351:AC352"/>
    <mergeCell ref="AD351:AD352"/>
    <mergeCell ref="AF351:AF352"/>
    <mergeCell ref="AG355:AG356"/>
    <mergeCell ref="AH355:AL356"/>
    <mergeCell ref="AM355:AM356"/>
    <mergeCell ref="AN355:AN356"/>
    <mergeCell ref="AO355:AO356"/>
    <mergeCell ref="AG367:AG368"/>
    <mergeCell ref="AH367:AL368"/>
    <mergeCell ref="AM367:AM368"/>
    <mergeCell ref="AF377:AF378"/>
    <mergeCell ref="B380:F380"/>
    <mergeCell ref="J369:J370"/>
    <mergeCell ref="K369:K370"/>
    <mergeCell ref="L369:L370"/>
    <mergeCell ref="M369:M370"/>
    <mergeCell ref="A367:A368"/>
    <mergeCell ref="B367:F367"/>
    <mergeCell ref="AN367:AN368"/>
    <mergeCell ref="AO367:AO368"/>
    <mergeCell ref="B368:F368"/>
    <mergeCell ref="A369:A370"/>
    <mergeCell ref="B369:F369"/>
    <mergeCell ref="G369:G370"/>
    <mergeCell ref="H369:H370"/>
    <mergeCell ref="I369:I370"/>
    <mergeCell ref="N369:N370"/>
    <mergeCell ref="AF373:AF374"/>
    <mergeCell ref="G367:G368"/>
    <mergeCell ref="H367:H368"/>
    <mergeCell ref="I367:I368"/>
    <mergeCell ref="J367:J368"/>
    <mergeCell ref="K367:K368"/>
    <mergeCell ref="L367:L368"/>
    <mergeCell ref="M367:M368"/>
    <mergeCell ref="N367:N368"/>
    <mergeCell ref="O367:O368"/>
    <mergeCell ref="K399:K400"/>
    <mergeCell ref="L399:L400"/>
    <mergeCell ref="M399:M400"/>
    <mergeCell ref="N399:N400"/>
    <mergeCell ref="B383:F383"/>
    <mergeCell ref="B384:F384"/>
    <mergeCell ref="B381:F381"/>
    <mergeCell ref="B382:F382"/>
    <mergeCell ref="B387:F387"/>
    <mergeCell ref="B388:F388"/>
    <mergeCell ref="B385:F385"/>
    <mergeCell ref="B386:F386"/>
    <mergeCell ref="B391:F391"/>
    <mergeCell ref="B392:F392"/>
    <mergeCell ref="B389:F389"/>
    <mergeCell ref="B390:F390"/>
    <mergeCell ref="B395:F395"/>
    <mergeCell ref="B396:F396"/>
    <mergeCell ref="B393:F393"/>
    <mergeCell ref="B394:F394"/>
    <mergeCell ref="A429:I429"/>
    <mergeCell ref="J429:K429"/>
    <mergeCell ref="M429:N429"/>
    <mergeCell ref="O429:P429"/>
    <mergeCell ref="S429:U429"/>
    <mergeCell ref="B400:F400"/>
    <mergeCell ref="G399:G400"/>
    <mergeCell ref="H399:H400"/>
    <mergeCell ref="I399:I400"/>
    <mergeCell ref="S401:S402"/>
    <mergeCell ref="V429:X429"/>
    <mergeCell ref="Q10:R10"/>
    <mergeCell ref="Q11:R12"/>
    <mergeCell ref="Q13:R15"/>
    <mergeCell ref="J428:K428"/>
    <mergeCell ref="M428:N428"/>
    <mergeCell ref="O428:P428"/>
    <mergeCell ref="S428:U428"/>
    <mergeCell ref="V428:X428"/>
    <mergeCell ref="J399:J400"/>
    <mergeCell ref="O399:O400"/>
    <mergeCell ref="A409:A410"/>
    <mergeCell ref="B409:F409"/>
    <mergeCell ref="B397:F397"/>
    <mergeCell ref="B398:F398"/>
    <mergeCell ref="B403:F403"/>
    <mergeCell ref="B401:F401"/>
    <mergeCell ref="B402:F402"/>
    <mergeCell ref="A399:A400"/>
    <mergeCell ref="B399:F399"/>
    <mergeCell ref="X149:X150"/>
    <mergeCell ref="R141:R142"/>
    <mergeCell ref="AU171:AU172"/>
    <mergeCell ref="AU169:AU170"/>
    <mergeCell ref="AU167:AU168"/>
    <mergeCell ref="AU165:AU166"/>
    <mergeCell ref="AR169:AR170"/>
    <mergeCell ref="R159:R160"/>
    <mergeCell ref="AU157:AU158"/>
    <mergeCell ref="AU155:AU156"/>
    <mergeCell ref="R155:R156"/>
    <mergeCell ref="Q155:Q156"/>
    <mergeCell ref="AH153:AL154"/>
    <mergeCell ref="AG153:AG154"/>
    <mergeCell ref="AM153:AM154"/>
    <mergeCell ref="AN153:AN154"/>
    <mergeCell ref="AO153:AO154"/>
    <mergeCell ref="AD151:AD152"/>
    <mergeCell ref="R151:R152"/>
    <mergeCell ref="Q151:Q152"/>
    <mergeCell ref="AO163:AO164"/>
    <mergeCell ref="AG165:AG166"/>
    <mergeCell ref="AH165:AL166"/>
    <mergeCell ref="AM165:AM166"/>
    <mergeCell ref="AN165:AN166"/>
    <mergeCell ref="AO165:AO166"/>
    <mergeCell ref="AG169:AG170"/>
    <mergeCell ref="AH169:AL170"/>
    <mergeCell ref="AM169:AM170"/>
    <mergeCell ref="AN169:AN170"/>
    <mergeCell ref="AO169:AO170"/>
    <mergeCell ref="AG163:AG164"/>
    <mergeCell ref="AO167:AO168"/>
    <mergeCell ref="AD169:AD170"/>
    <mergeCell ref="AR147:AR148"/>
    <mergeCell ref="AQ147:AQ148"/>
    <mergeCell ref="AN147:AN148"/>
    <mergeCell ref="AG147:AG148"/>
    <mergeCell ref="AF147:AF148"/>
    <mergeCell ref="AB147:AB148"/>
    <mergeCell ref="AH147:AL148"/>
    <mergeCell ref="AM147:AM148"/>
    <mergeCell ref="AD147:AD148"/>
    <mergeCell ref="AR145:AR146"/>
    <mergeCell ref="AO145:AO146"/>
    <mergeCell ref="AN145:AN146"/>
    <mergeCell ref="AD145:AD146"/>
    <mergeCell ref="AC145:AC146"/>
    <mergeCell ref="AB145:AB146"/>
    <mergeCell ref="R145:R146"/>
    <mergeCell ref="Q143:Q144"/>
    <mergeCell ref="AQ145:AQ146"/>
    <mergeCell ref="AA147:AA148"/>
    <mergeCell ref="AF143:AF144"/>
    <mergeCell ref="AG143:AG144"/>
    <mergeCell ref="AH143:AL144"/>
    <mergeCell ref="T147:T148"/>
    <mergeCell ref="U147:U148"/>
    <mergeCell ref="W147:W148"/>
    <mergeCell ref="R147:R148"/>
    <mergeCell ref="T145:T146"/>
    <mergeCell ref="AQ139:AQ140"/>
    <mergeCell ref="AH139:AL140"/>
    <mergeCell ref="AG139:AG140"/>
    <mergeCell ref="AM141:AM142"/>
    <mergeCell ref="AF141:AF142"/>
    <mergeCell ref="AH141:AL142"/>
    <mergeCell ref="AG137:AG138"/>
    <mergeCell ref="AR119:AR120"/>
    <mergeCell ref="AQ119:AQ120"/>
    <mergeCell ref="AR117:AR118"/>
    <mergeCell ref="AQ117:AQ118"/>
    <mergeCell ref="AR115:AR116"/>
    <mergeCell ref="AQ115:AQ116"/>
    <mergeCell ref="AO129:AO130"/>
    <mergeCell ref="AN133:AN134"/>
    <mergeCell ref="AO133:AO134"/>
    <mergeCell ref="B92:F92"/>
    <mergeCell ref="AR91:AR92"/>
    <mergeCell ref="AQ91:AQ92"/>
    <mergeCell ref="AO91:AO92"/>
    <mergeCell ref="AN91:AN92"/>
    <mergeCell ref="AM91:AM92"/>
    <mergeCell ref="AH91:AL92"/>
    <mergeCell ref="AG91:AG92"/>
    <mergeCell ref="AF91:AF92"/>
    <mergeCell ref="AD91:AD92"/>
    <mergeCell ref="T91:T92"/>
    <mergeCell ref="S91:S92"/>
    <mergeCell ref="R91:R92"/>
    <mergeCell ref="Q91:Q92"/>
    <mergeCell ref="P91:P92"/>
    <mergeCell ref="N91:N92"/>
    <mergeCell ref="AR89:AR90"/>
    <mergeCell ref="AQ89:AQ90"/>
    <mergeCell ref="AO89:AO90"/>
    <mergeCell ref="AN89:AN90"/>
    <mergeCell ref="AM89:AM90"/>
    <mergeCell ref="AH89:AL90"/>
    <mergeCell ref="H89:H90"/>
    <mergeCell ref="G89:G90"/>
    <mergeCell ref="X89:X90"/>
    <mergeCell ref="V89:V90"/>
    <mergeCell ref="U89:U90"/>
    <mergeCell ref="T89:T90"/>
    <mergeCell ref="R89:R90"/>
    <mergeCell ref="Q89:Q90"/>
    <mergeCell ref="P89:P90"/>
    <mergeCell ref="O89:O90"/>
    <mergeCell ref="AH87:AL88"/>
    <mergeCell ref="AG87:AG88"/>
    <mergeCell ref="L89:L90"/>
    <mergeCell ref="K89:K90"/>
    <mergeCell ref="J89:J90"/>
    <mergeCell ref="I89:I90"/>
    <mergeCell ref="AB89:AB90"/>
    <mergeCell ref="AA89:AA90"/>
    <mergeCell ref="Z89:Z90"/>
    <mergeCell ref="Y89:Y90"/>
    <mergeCell ref="U87:U88"/>
    <mergeCell ref="T87:T88"/>
    <mergeCell ref="AR87:AR88"/>
    <mergeCell ref="AQ87:AQ88"/>
    <mergeCell ref="AO87:AO88"/>
    <mergeCell ref="AN87:AN88"/>
    <mergeCell ref="AM87:AM88"/>
    <mergeCell ref="G87:G88"/>
    <mergeCell ref="B87:F87"/>
    <mergeCell ref="A87:A88"/>
    <mergeCell ref="P87:P88"/>
    <mergeCell ref="O87:O88"/>
    <mergeCell ref="N87:N88"/>
    <mergeCell ref="M87:M88"/>
    <mergeCell ref="L87:L88"/>
    <mergeCell ref="K87:K88"/>
    <mergeCell ref="AC85:AC86"/>
    <mergeCell ref="AB85:AB86"/>
    <mergeCell ref="AA85:AA86"/>
    <mergeCell ref="J87:J88"/>
    <mergeCell ref="I87:I88"/>
    <mergeCell ref="H87:H88"/>
    <mergeCell ref="Y87:Y88"/>
    <mergeCell ref="X87:X88"/>
    <mergeCell ref="W87:W88"/>
    <mergeCell ref="V87:V88"/>
    <mergeCell ref="K85:K86"/>
    <mergeCell ref="J85:J86"/>
    <mergeCell ref="I85:I86"/>
    <mergeCell ref="H85:H86"/>
    <mergeCell ref="G85:G86"/>
    <mergeCell ref="B85:F85"/>
    <mergeCell ref="A85:A86"/>
    <mergeCell ref="B86:F86"/>
    <mergeCell ref="R87:R88"/>
    <mergeCell ref="Q87:Q88"/>
    <mergeCell ref="AR85:AR86"/>
    <mergeCell ref="AQ85:AQ86"/>
    <mergeCell ref="AO85:AO86"/>
    <mergeCell ref="AG85:AG86"/>
    <mergeCell ref="AF85:AF86"/>
    <mergeCell ref="AD85:AD86"/>
    <mergeCell ref="V85:V86"/>
    <mergeCell ref="U85:U86"/>
    <mergeCell ref="T85:T86"/>
    <mergeCell ref="S85:S86"/>
    <mergeCell ref="R85:R86"/>
    <mergeCell ref="Q85:Q86"/>
    <mergeCell ref="P85:P86"/>
    <mergeCell ref="O85:O86"/>
    <mergeCell ref="N85:N86"/>
    <mergeCell ref="M85:M86"/>
    <mergeCell ref="L85:L86"/>
    <mergeCell ref="AR83:AR84"/>
    <mergeCell ref="AQ83:AQ84"/>
    <mergeCell ref="AO83:AO84"/>
    <mergeCell ref="AN83:AN84"/>
    <mergeCell ref="AM83:AM84"/>
    <mergeCell ref="AH83:AL84"/>
    <mergeCell ref="AG83:AG84"/>
    <mergeCell ref="AF83:AF84"/>
    <mergeCell ref="AD83:AD84"/>
    <mergeCell ref="Y83:Y84"/>
    <mergeCell ref="X83:X84"/>
    <mergeCell ref="W83:W84"/>
    <mergeCell ref="V83:V84"/>
    <mergeCell ref="U83:U84"/>
    <mergeCell ref="T83:T84"/>
    <mergeCell ref="M83:M84"/>
    <mergeCell ref="L83:L84"/>
    <mergeCell ref="G83:G84"/>
    <mergeCell ref="B83:F83"/>
    <mergeCell ref="A83:A84"/>
    <mergeCell ref="B82:F82"/>
    <mergeCell ref="AU81:AU82"/>
    <mergeCell ref="AR81:AR82"/>
    <mergeCell ref="AQ81:AQ82"/>
    <mergeCell ref="AO81:AO82"/>
    <mergeCell ref="AN81:AN82"/>
    <mergeCell ref="AM81:AM82"/>
    <mergeCell ref="AH81:AL82"/>
    <mergeCell ref="AG81:AG82"/>
    <mergeCell ref="AF81:AF82"/>
    <mergeCell ref="AD81:AD82"/>
    <mergeCell ref="AC81:AC82"/>
    <mergeCell ref="AB81:AB82"/>
    <mergeCell ref="AA81:AA82"/>
    <mergeCell ref="Z81:Z82"/>
    <mergeCell ref="Y81:Y82"/>
    <mergeCell ref="X81:X82"/>
    <mergeCell ref="W81:W82"/>
    <mergeCell ref="V81:V82"/>
    <mergeCell ref="T81:T82"/>
    <mergeCell ref="R81:R82"/>
    <mergeCell ref="Q81:Q82"/>
    <mergeCell ref="P81:P82"/>
    <mergeCell ref="O81:O82"/>
    <mergeCell ref="N81:N82"/>
    <mergeCell ref="M81:M82"/>
    <mergeCell ref="L81:L82"/>
    <mergeCell ref="K81:K82"/>
    <mergeCell ref="J81:J82"/>
    <mergeCell ref="I81:I82"/>
    <mergeCell ref="H81:H82"/>
    <mergeCell ref="G81:G82"/>
    <mergeCell ref="B81:F81"/>
    <mergeCell ref="A81:A82"/>
    <mergeCell ref="B80:F80"/>
    <mergeCell ref="AU79:AU80"/>
    <mergeCell ref="AR79:AR80"/>
    <mergeCell ref="AQ79:AQ80"/>
    <mergeCell ref="AO79:AO80"/>
    <mergeCell ref="AN79:AN80"/>
    <mergeCell ref="AM79:AM80"/>
    <mergeCell ref="W79:W80"/>
    <mergeCell ref="V79:V80"/>
    <mergeCell ref="AH79:AL80"/>
    <mergeCell ref="AG79:AG80"/>
    <mergeCell ref="AF79:AF80"/>
    <mergeCell ref="AD79:AD80"/>
    <mergeCell ref="AC79:AC80"/>
    <mergeCell ref="AB79:AB80"/>
    <mergeCell ref="B79:F79"/>
    <mergeCell ref="A79:A80"/>
    <mergeCell ref="U79:U80"/>
    <mergeCell ref="T79:T80"/>
    <mergeCell ref="S79:S80"/>
    <mergeCell ref="R79:R80"/>
    <mergeCell ref="Q79:Q80"/>
    <mergeCell ref="P79:P80"/>
    <mergeCell ref="J79:J80"/>
    <mergeCell ref="I79:I80"/>
    <mergeCell ref="H79:H80"/>
    <mergeCell ref="G79:G80"/>
    <mergeCell ref="AA79:AA80"/>
    <mergeCell ref="Z79:Z80"/>
    <mergeCell ref="X79:X80"/>
    <mergeCell ref="AR77:AR78"/>
    <mergeCell ref="AQ77:AQ78"/>
    <mergeCell ref="AO77:AO78"/>
    <mergeCell ref="AH77:AL78"/>
    <mergeCell ref="AD77:AD78"/>
    <mergeCell ref="AC77:AC78"/>
    <mergeCell ref="W77:W78"/>
    <mergeCell ref="R77:R78"/>
    <mergeCell ref="Q77:Q78"/>
    <mergeCell ref="L77:L78"/>
    <mergeCell ref="A77:A78"/>
    <mergeCell ref="AU75:AU76"/>
    <mergeCell ref="AR75:AR76"/>
    <mergeCell ref="AA75:AA76"/>
    <mergeCell ref="B78:F78"/>
    <mergeCell ref="AU77:AU78"/>
    <mergeCell ref="AQ75:AQ76"/>
    <mergeCell ref="B75:F75"/>
    <mergeCell ref="N79:N80"/>
    <mergeCell ref="B26:F26"/>
    <mergeCell ref="AU25:AU26"/>
    <mergeCell ref="AR25:AR26"/>
    <mergeCell ref="AH25:AL26"/>
    <mergeCell ref="AG25:AG26"/>
    <mergeCell ref="AF25:AF26"/>
    <mergeCell ref="AD25:AD26"/>
    <mergeCell ref="AC25:AC26"/>
    <mergeCell ref="AB25:AB26"/>
    <mergeCell ref="H25:H26"/>
    <mergeCell ref="G25:G26"/>
    <mergeCell ref="B25:F25"/>
    <mergeCell ref="A25:A26"/>
    <mergeCell ref="AU23:AU24"/>
    <mergeCell ref="AR23:AR24"/>
    <mergeCell ref="AQ23:AQ24"/>
    <mergeCell ref="AQ25:AQ26"/>
    <mergeCell ref="AD23:AD24"/>
    <mergeCell ref="B23:F23"/>
    <mergeCell ref="I23:I24"/>
    <mergeCell ref="M23:M24"/>
    <mergeCell ref="N23:N24"/>
    <mergeCell ref="AM23:AM24"/>
    <mergeCell ref="S23:S24"/>
    <mergeCell ref="T23:T24"/>
    <mergeCell ref="U23:U24"/>
    <mergeCell ref="Z23:Z24"/>
    <mergeCell ref="W23:W24"/>
    <mergeCell ref="V23:V24"/>
    <mergeCell ref="O23:O24"/>
    <mergeCell ref="J23:J24"/>
    <mergeCell ref="L23:L24"/>
    <mergeCell ref="A51:A52"/>
    <mergeCell ref="B50:F50"/>
    <mergeCell ref="AU49:AU50"/>
    <mergeCell ref="AR49:AR50"/>
    <mergeCell ref="AQ49:AQ50"/>
    <mergeCell ref="AO49:AO50"/>
    <mergeCell ref="AN49:AN50"/>
    <mergeCell ref="AM49:AM50"/>
    <mergeCell ref="AH49:AL50"/>
    <mergeCell ref="AG49:AG50"/>
    <mergeCell ref="AF49:AF50"/>
    <mergeCell ref="AD49:AD50"/>
    <mergeCell ref="AC49:AC50"/>
    <mergeCell ref="AB49:AB50"/>
    <mergeCell ref="AA49:AA50"/>
    <mergeCell ref="Z49:Z50"/>
    <mergeCell ref="Y49:Y50"/>
    <mergeCell ref="X49:X50"/>
    <mergeCell ref="W49:W50"/>
    <mergeCell ref="V49:V50"/>
    <mergeCell ref="U49:U50"/>
    <mergeCell ref="T49:T50"/>
    <mergeCell ref="O49:O50"/>
    <mergeCell ref="N49:N50"/>
    <mergeCell ref="M49:M50"/>
    <mergeCell ref="L49:L50"/>
    <mergeCell ref="K49:K50"/>
    <mergeCell ref="J49:J50"/>
    <mergeCell ref="I49:I50"/>
    <mergeCell ref="H49:H50"/>
    <mergeCell ref="G49:G50"/>
    <mergeCell ref="B49:F49"/>
    <mergeCell ref="L45:L46"/>
    <mergeCell ref="K45:K46"/>
    <mergeCell ref="J45:J46"/>
    <mergeCell ref="I45:I46"/>
    <mergeCell ref="H45:H46"/>
    <mergeCell ref="G45:G46"/>
    <mergeCell ref="B45:F45"/>
    <mergeCell ref="A49:A50"/>
    <mergeCell ref="B48:F48"/>
    <mergeCell ref="I47:I48"/>
    <mergeCell ref="H47:H48"/>
    <mergeCell ref="G47:G48"/>
    <mergeCell ref="A47:A48"/>
    <mergeCell ref="AO47:AO48"/>
    <mergeCell ref="AN47:AN48"/>
    <mergeCell ref="AM47:AM48"/>
    <mergeCell ref="AH47:AL48"/>
    <mergeCell ref="AG47:AG48"/>
    <mergeCell ref="AF47:AF48"/>
    <mergeCell ref="AD47:AD48"/>
    <mergeCell ref="AC47:AC48"/>
    <mergeCell ref="AB47:AB48"/>
    <mergeCell ref="AA47:AA48"/>
    <mergeCell ref="Z47:Z48"/>
    <mergeCell ref="Y47:Y48"/>
    <mergeCell ref="S47:S48"/>
    <mergeCell ref="R47:R48"/>
    <mergeCell ref="Q47:Q48"/>
    <mergeCell ref="P47:P48"/>
    <mergeCell ref="O47:O48"/>
    <mergeCell ref="N47:N48"/>
    <mergeCell ref="AC45:AC46"/>
    <mergeCell ref="AU45:AU46"/>
    <mergeCell ref="AR45:AR46"/>
    <mergeCell ref="AQ45:AQ46"/>
    <mergeCell ref="AO45:AO46"/>
    <mergeCell ref="AN45:AN46"/>
    <mergeCell ref="AM45:AM46"/>
    <mergeCell ref="AH45:AL46"/>
    <mergeCell ref="AG45:AG46"/>
    <mergeCell ref="AF45:AF46"/>
    <mergeCell ref="V45:V46"/>
    <mergeCell ref="U45:U46"/>
    <mergeCell ref="T45:T46"/>
    <mergeCell ref="S45:S46"/>
    <mergeCell ref="R45:R46"/>
    <mergeCell ref="Q45:Q46"/>
    <mergeCell ref="N45:N46"/>
    <mergeCell ref="M45:M46"/>
    <mergeCell ref="AB45:AB46"/>
    <mergeCell ref="AA45:AA46"/>
    <mergeCell ref="Z45:Z46"/>
    <mergeCell ref="Y45:Y46"/>
    <mergeCell ref="X45:X46"/>
    <mergeCell ref="W45:W46"/>
    <mergeCell ref="P45:P46"/>
    <mergeCell ref="J41:J42"/>
    <mergeCell ref="I41:I42"/>
    <mergeCell ref="H41:H42"/>
    <mergeCell ref="G41:G42"/>
    <mergeCell ref="B41:F41"/>
    <mergeCell ref="A45:A46"/>
    <mergeCell ref="B44:F44"/>
    <mergeCell ref="AU43:AU44"/>
    <mergeCell ref="AR43:AR44"/>
    <mergeCell ref="AQ43:AQ44"/>
    <mergeCell ref="AO43:AO44"/>
    <mergeCell ref="AN43:AN44"/>
    <mergeCell ref="AD43:AD44"/>
    <mergeCell ref="AC43:AC44"/>
    <mergeCell ref="AB43:AB44"/>
    <mergeCell ref="AA43:AA44"/>
    <mergeCell ref="Z43:Z44"/>
    <mergeCell ref="Y43:Y44"/>
    <mergeCell ref="S43:S44"/>
    <mergeCell ref="R43:R44"/>
    <mergeCell ref="Q43:Q44"/>
    <mergeCell ref="P43:P44"/>
    <mergeCell ref="O43:O44"/>
    <mergeCell ref="N43:N44"/>
    <mergeCell ref="K43:K44"/>
    <mergeCell ref="J43:J44"/>
    <mergeCell ref="I43:I44"/>
    <mergeCell ref="H43:H44"/>
    <mergeCell ref="G43:G44"/>
    <mergeCell ref="B43:F43"/>
    <mergeCell ref="A43:A44"/>
    <mergeCell ref="B46:F46"/>
    <mergeCell ref="Q39:Q40"/>
    <mergeCell ref="L39:L40"/>
    <mergeCell ref="K39:K40"/>
    <mergeCell ref="J39:J40"/>
    <mergeCell ref="I39:I40"/>
    <mergeCell ref="H39:H40"/>
    <mergeCell ref="G39:G40"/>
    <mergeCell ref="B39:F39"/>
    <mergeCell ref="A39:A40"/>
    <mergeCell ref="B42:F42"/>
    <mergeCell ref="AU41:AU42"/>
    <mergeCell ref="AR41:AR42"/>
    <mergeCell ref="AQ41:AQ42"/>
    <mergeCell ref="AO41:AO42"/>
    <mergeCell ref="AN41:AN42"/>
    <mergeCell ref="AM41:AM42"/>
    <mergeCell ref="AH41:AL42"/>
    <mergeCell ref="AG41:AG42"/>
    <mergeCell ref="Y41:Y42"/>
    <mergeCell ref="X41:X42"/>
    <mergeCell ref="W41:W42"/>
    <mergeCell ref="V41:V42"/>
    <mergeCell ref="U41:U42"/>
    <mergeCell ref="T41:T42"/>
    <mergeCell ref="S41:S42"/>
    <mergeCell ref="R41:R42"/>
    <mergeCell ref="Q41:Q42"/>
    <mergeCell ref="P41:P42"/>
    <mergeCell ref="O41:O42"/>
    <mergeCell ref="N41:N42"/>
    <mergeCell ref="L41:L42"/>
    <mergeCell ref="K41:K42"/>
    <mergeCell ref="Q37:Q38"/>
    <mergeCell ref="P37:P38"/>
    <mergeCell ref="O37:O38"/>
    <mergeCell ref="N37:N38"/>
    <mergeCell ref="M37:M38"/>
    <mergeCell ref="L37:L38"/>
    <mergeCell ref="K37:K38"/>
    <mergeCell ref="J37:J38"/>
    <mergeCell ref="I37:I38"/>
    <mergeCell ref="H37:H38"/>
    <mergeCell ref="G37:G38"/>
    <mergeCell ref="B37:F37"/>
    <mergeCell ref="A41:A42"/>
    <mergeCell ref="B40:F40"/>
    <mergeCell ref="AU39:AU40"/>
    <mergeCell ref="AR39:AR40"/>
    <mergeCell ref="AQ39:AQ40"/>
    <mergeCell ref="AO39:AO40"/>
    <mergeCell ref="AG39:AG40"/>
    <mergeCell ref="AF39:AF40"/>
    <mergeCell ref="AD39:AD40"/>
    <mergeCell ref="AB39:AB40"/>
    <mergeCell ref="AA39:AA40"/>
    <mergeCell ref="Z39:Z40"/>
    <mergeCell ref="Y39:Y40"/>
    <mergeCell ref="X39:X40"/>
    <mergeCell ref="W39:W40"/>
    <mergeCell ref="V39:V40"/>
    <mergeCell ref="U39:U40"/>
    <mergeCell ref="T39:T40"/>
    <mergeCell ref="S39:S40"/>
    <mergeCell ref="R39:R40"/>
    <mergeCell ref="V35:V36"/>
    <mergeCell ref="T35:T36"/>
    <mergeCell ref="S35:S36"/>
    <mergeCell ref="R35:R36"/>
    <mergeCell ref="M35:M36"/>
    <mergeCell ref="L35:L36"/>
    <mergeCell ref="K35:K36"/>
    <mergeCell ref="J35:J36"/>
    <mergeCell ref="I35:I36"/>
    <mergeCell ref="H35:H36"/>
    <mergeCell ref="G35:G36"/>
    <mergeCell ref="B35:F35"/>
    <mergeCell ref="A35:A36"/>
    <mergeCell ref="B38:F38"/>
    <mergeCell ref="AU37:AU38"/>
    <mergeCell ref="AR37:AR38"/>
    <mergeCell ref="AQ37:AQ38"/>
    <mergeCell ref="AO37:AO38"/>
    <mergeCell ref="AN37:AN38"/>
    <mergeCell ref="AM37:AM38"/>
    <mergeCell ref="AH37:AL38"/>
    <mergeCell ref="AB37:AB38"/>
    <mergeCell ref="AA37:AA38"/>
    <mergeCell ref="Z37:Z38"/>
    <mergeCell ref="Y37:Y38"/>
    <mergeCell ref="X37:X38"/>
    <mergeCell ref="W37:W38"/>
    <mergeCell ref="V37:V38"/>
    <mergeCell ref="U37:U38"/>
    <mergeCell ref="T37:T38"/>
    <mergeCell ref="S37:S38"/>
    <mergeCell ref="R37:R38"/>
    <mergeCell ref="X33:X34"/>
    <mergeCell ref="W33:W34"/>
    <mergeCell ref="V33:V34"/>
    <mergeCell ref="U33:U34"/>
    <mergeCell ref="T33:T34"/>
    <mergeCell ref="Q33:Q34"/>
    <mergeCell ref="P33:P34"/>
    <mergeCell ref="O33:O34"/>
    <mergeCell ref="N33:N34"/>
    <mergeCell ref="M33:M34"/>
    <mergeCell ref="L33:L34"/>
    <mergeCell ref="G33:G34"/>
    <mergeCell ref="B33:F33"/>
    <mergeCell ref="A37:A38"/>
    <mergeCell ref="B36:F36"/>
    <mergeCell ref="AU35:AU36"/>
    <mergeCell ref="AR35:AR36"/>
    <mergeCell ref="AQ35:AQ36"/>
    <mergeCell ref="AO35:AO36"/>
    <mergeCell ref="AN35:AN36"/>
    <mergeCell ref="AM35:AM36"/>
    <mergeCell ref="AH35:AL36"/>
    <mergeCell ref="AG35:AG36"/>
    <mergeCell ref="AF35:AF36"/>
    <mergeCell ref="AD35:AD36"/>
    <mergeCell ref="AC35:AC36"/>
    <mergeCell ref="AB35:AB36"/>
    <mergeCell ref="AA35:AA36"/>
    <mergeCell ref="Z35:Z36"/>
    <mergeCell ref="Y35:Y36"/>
    <mergeCell ref="X35:X36"/>
    <mergeCell ref="W35:W36"/>
    <mergeCell ref="A33:A34"/>
    <mergeCell ref="B32:F32"/>
    <mergeCell ref="AU31:AU32"/>
    <mergeCell ref="AR31:AR32"/>
    <mergeCell ref="AQ31:AQ32"/>
    <mergeCell ref="AO31:AO32"/>
    <mergeCell ref="AN31:AN32"/>
    <mergeCell ref="AM31:AM32"/>
    <mergeCell ref="AH31:AL32"/>
    <mergeCell ref="AG31:AG32"/>
    <mergeCell ref="AF31:AF32"/>
    <mergeCell ref="AD31:AD32"/>
    <mergeCell ref="AC31:AC32"/>
    <mergeCell ref="AB31:AB32"/>
    <mergeCell ref="AA31:AA32"/>
    <mergeCell ref="Z31:Z32"/>
    <mergeCell ref="Y31:Y32"/>
    <mergeCell ref="X31:X32"/>
    <mergeCell ref="W31:W32"/>
    <mergeCell ref="R31:R32"/>
    <mergeCell ref="V31:V32"/>
    <mergeCell ref="Q31:Q32"/>
    <mergeCell ref="L31:L32"/>
    <mergeCell ref="A31:A32"/>
    <mergeCell ref="B34:F34"/>
    <mergeCell ref="AU33:AU34"/>
    <mergeCell ref="AR33:AR34"/>
    <mergeCell ref="AQ33:AQ34"/>
    <mergeCell ref="AO33:AO34"/>
    <mergeCell ref="AN33:AN34"/>
    <mergeCell ref="AM33:AM34"/>
    <mergeCell ref="Y33:Y34"/>
    <mergeCell ref="A29:A30"/>
    <mergeCell ref="Q27:Q28"/>
    <mergeCell ref="R27:R28"/>
    <mergeCell ref="B30:F30"/>
    <mergeCell ref="AU29:AU30"/>
    <mergeCell ref="AR29:AR30"/>
    <mergeCell ref="AQ29:AQ30"/>
    <mergeCell ref="AO29:AO30"/>
    <mergeCell ref="AN29:AN30"/>
    <mergeCell ref="AM29:AM30"/>
    <mergeCell ref="AH29:AL30"/>
    <mergeCell ref="AG29:AG30"/>
    <mergeCell ref="AF29:AF30"/>
    <mergeCell ref="AD29:AD30"/>
    <mergeCell ref="AC29:AC30"/>
    <mergeCell ref="AB29:AB30"/>
    <mergeCell ref="U29:U30"/>
    <mergeCell ref="T29:T30"/>
    <mergeCell ref="S29:S30"/>
    <mergeCell ref="R29:R30"/>
    <mergeCell ref="Q29:Q30"/>
    <mergeCell ref="P29:P30"/>
    <mergeCell ref="K29:K30"/>
    <mergeCell ref="J29:J30"/>
    <mergeCell ref="I29:I30"/>
    <mergeCell ref="H29:H30"/>
    <mergeCell ref="G29:G30"/>
    <mergeCell ref="AU27:AU28"/>
    <mergeCell ref="AR27:AR28"/>
    <mergeCell ref="S27:S28"/>
    <mergeCell ref="A27:A28"/>
    <mergeCell ref="AQ27:AQ28"/>
  </mergeCells>
  <phoneticPr fontId="1" type="noConversion"/>
  <conditionalFormatting sqref="AO23:AO28 AO31:AO32 AO35:AO40 AO43:AO50 AO53:AO80 AO83:AO94 AO97:AO104 AO107:AO116 AO119:AO426">
    <cfRule type="cellIs" dxfId="27" priority="108" operator="greaterThan">
      <formula>-1</formula>
    </cfRule>
    <cfRule type="cellIs" dxfId="26" priority="107" operator="equal">
      <formula>"0 nds "</formula>
    </cfRule>
  </conditionalFormatting>
  <conditionalFormatting sqref="AO127:AO160">
    <cfRule type="cellIs" dxfId="25" priority="26" operator="greaterThan">
      <formula>-1</formula>
    </cfRule>
    <cfRule type="cellIs" dxfId="24" priority="25" operator="equal">
      <formula>"0 nds "</formula>
    </cfRule>
  </conditionalFormatting>
  <conditionalFormatting sqref="AO161:AO162">
    <cfRule type="cellIs" dxfId="23" priority="24" operator="greaterThan">
      <formula>-1</formula>
    </cfRule>
    <cfRule type="cellIs" dxfId="22" priority="23" operator="equal">
      <formula>"0 nds "</formula>
    </cfRule>
  </conditionalFormatting>
  <conditionalFormatting sqref="AO163:AO164">
    <cfRule type="cellIs" dxfId="21" priority="22" operator="greaterThan">
      <formula>-1</formula>
    </cfRule>
    <cfRule type="cellIs" dxfId="20" priority="21" operator="equal">
      <formula>"0 nds "</formula>
    </cfRule>
  </conditionalFormatting>
  <conditionalFormatting sqref="AO165:AO166">
    <cfRule type="cellIs" dxfId="19" priority="20" operator="greaterThan">
      <formula>-1</formula>
    </cfRule>
    <cfRule type="cellIs" dxfId="18" priority="19" operator="equal">
      <formula>"0 nds "</formula>
    </cfRule>
  </conditionalFormatting>
  <conditionalFormatting sqref="AO23:AO24">
    <cfRule type="cellIs" dxfId="17" priority="18" operator="greaterThan">
      <formula>-1</formula>
    </cfRule>
    <cfRule type="cellIs" dxfId="16" priority="17" operator="equal">
      <formula>"0 nds "</formula>
    </cfRule>
  </conditionalFormatting>
  <conditionalFormatting sqref="AO29:AO30">
    <cfRule type="cellIs" dxfId="15" priority="16" operator="greaterThan">
      <formula>-1</formula>
    </cfRule>
    <cfRule type="cellIs" dxfId="14" priority="15" operator="equal">
      <formula>"0 nds "</formula>
    </cfRule>
  </conditionalFormatting>
  <conditionalFormatting sqref="AO33:AO34">
    <cfRule type="cellIs" dxfId="13" priority="14" operator="greaterThan">
      <formula>-1</formula>
    </cfRule>
    <cfRule type="cellIs" dxfId="12" priority="13" operator="equal">
      <formula>"0 nds "</formula>
    </cfRule>
  </conditionalFormatting>
  <conditionalFormatting sqref="AO41:AO42">
    <cfRule type="cellIs" dxfId="11" priority="12" operator="greaterThan">
      <formula>-1</formula>
    </cfRule>
    <cfRule type="cellIs" dxfId="10" priority="11" operator="equal">
      <formula>"0 nds "</formula>
    </cfRule>
  </conditionalFormatting>
  <conditionalFormatting sqref="AO51:AO52">
    <cfRule type="cellIs" dxfId="9" priority="10" operator="greaterThan">
      <formula>-1</formula>
    </cfRule>
    <cfRule type="cellIs" dxfId="8" priority="9" operator="equal">
      <formula>"0 nds "</formula>
    </cfRule>
  </conditionalFormatting>
  <conditionalFormatting sqref="AO81:AO82">
    <cfRule type="cellIs" dxfId="7" priority="8" operator="greaterThan">
      <formula>-1</formula>
    </cfRule>
    <cfRule type="cellIs" dxfId="6" priority="7" operator="equal">
      <formula>"0 nds "</formula>
    </cfRule>
  </conditionalFormatting>
  <conditionalFormatting sqref="AO95:AO96">
    <cfRule type="cellIs" dxfId="5" priority="6" operator="greaterThan">
      <formula>-1</formula>
    </cfRule>
    <cfRule type="cellIs" dxfId="4" priority="5" operator="equal">
      <formula>"0 nds "</formula>
    </cfRule>
  </conditionalFormatting>
  <conditionalFormatting sqref="AO105:AO106">
    <cfRule type="cellIs" dxfId="3" priority="3" operator="equal">
      <formula>"0 nds "</formula>
    </cfRule>
    <cfRule type="cellIs" dxfId="2" priority="4" operator="greaterThan">
      <formula>-1</formula>
    </cfRule>
  </conditionalFormatting>
  <conditionalFormatting sqref="AO117:AO118">
    <cfRule type="cellIs" dxfId="1" priority="1" operator="equal">
      <formula>"0 nds "</formula>
    </cfRule>
    <cfRule type="cellIs" dxfId="0" priority="2" operator="greaterThan">
      <formula>-1</formula>
    </cfRule>
  </conditionalFormatting>
  <dataValidations xWindow="415" yWindow="784" count="27">
    <dataValidation allowBlank="1" showInputMessage="1" showErrorMessage="1" prompt="Latitude" sqref="B425:F425 B423:F423 B421:F421 B161:F161 B25:F25 B27:F27 B29:F29 B31:F31 B33:F33 B419:F419 B37:F37 B39:F39 B41:F41 B43:F43 B45:F45 B47:F47 B35:F35 B23:F23 B49:F49 B57:F57 B59:F59 B73:F73 B61:F61 B65:F65 B67:F67 B69:F69 B71:F71 B389:F389 B75:F75 B77:F77 B79:F79 B81:F81 B83:F83 B85:F85 B87:F87 B89:F89 B91:F91 B93:F93 B95:F95 B97:F97 B99:F99 B101:F101 B103:F103 B105:F105 B107:F107 B109:F109 B111:F111 B113:F113 B115:F115 B117:F117 B119:F119 B121:F121 B123:F123 B125:F125 B391:F391 B393:F393 B63:F63 B395:F395 B397:F397 B399:F399 B401:F401 B403:F403 B405:F405 B407:F407 B409:F409 B411:F411 B413:F413 B415:F415 B417:F417 B55:F55 B53:F53 B137:F137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159:F159 B157:F157 B155:F155 B153:F153 B151:F151 B149:F149 B147:F147 B145:F145 B143:F143 B141:F141 B139:F139 B131:F131 B135:F135 B133:F133 B129:F129 B127:F127 B51:F51" xr:uid="{00000000-0002-0000-0100-000000000000}"/>
    <dataValidation allowBlank="1" showInputMessage="1" showErrorMessage="1" prompt="Longitude" sqref="B388:F388 B426:F426 B424:F424 B422:F422 B420:F420 B26:F26 B28:F28 B30:F30 B32:F32 B34:F34 B36:F36 B38:F38 B40:F40 B42:F42 B44:F44 B46:F46 B48:F48 B162:F162 B418:F418 B50:F50 B56:F56 B58:F58 B60:F60 B74:F74 B62:F62 B66:F66 B68:F68 B70:F70 B72:F72 B76:F76 B78:F78 B80:F80 B82:F82 B84:F84 B86:F86 B88:F88 B90:F90 B92:F92 B94:F94 B96:F96 B98:F98 B100:F100 B102:F102 B104:F104 B106:F106 B108:F108 B110:F110 B112:F112 B114:F114 B116:F116 B118:F118 B120:F120 B122:F122 B124:F124 B126:F126 B390:F390 B392:F392 B64:F64 B394:F394 B396:F396 B398:F398 B400:F400 B402:F402 B404:F404 B406:F406 B408:F408 B410:F410 B412:F412 B414:F414 B416:F416 B24:F24 B54:F54 B128:F128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138:F138 B160:F160 B158:F158 B156:F156 B154:F154 B152:F152 B150:F150 B148:F148 B146:F146 B144:F144 B142:F142 B140:F140 B132:F132 B136:F136 B134:F134 B130:F130 B52:F52" xr:uid="{00000000-0002-0000-0100-000001000000}"/>
    <dataValidation type="whole" operator="greaterThan" allowBlank="1" showInputMessage="1" showErrorMessage="1" prompt="Saisir le numéro de la bouée" sqref="AE162 AE26 AE28 AE30 AE32 AE24 AE36 AE38 AE40 AE42 AE44 AE46 AE48 AE50 AE130 AE54 AE56 AE58 AE60 AE122 AE62 AE66 AE68 AE74 AE70 AE426 AE76 AE78 AE80 AE82 AE84 AE86 AE88 AE90 AE92 AE94 AE96 AE98 AE100 AE102 AE104 AE106 AE108 AE110 AE112 AE114 AE116 AE118 AE72 AE120 AE124 AE126 AE394 AE396 AE398 AE400 AE402 AE404 AE406 AE408 AE410 AE412 AE414 AE416 AE418 AE420 AE422 AE424 AE64 AE128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160 AE158 AE156 AE154 AE152 AE150 AE148 AE146 AE144 AE142 AE140 AE138 AE136 AE134 AE132 AE52" xr:uid="{00000000-0002-0000-0100-000002000000}">
      <formula1>0</formula1>
    </dataValidation>
    <dataValidation type="list" allowBlank="1" showInputMessage="1" showErrorMessage="1" promptTitle="mettre une croix" prompt="exemple x ou X" sqref="Y23:Y426 G157:G158 G159:H426 AA23:AD426 G23:H156" xr:uid="{00000000-0002-0000-0100-000003000000}">
      <formula1>coche</formula1>
    </dataValidation>
    <dataValidation type="time" allowBlank="1" showInputMessage="1" showErrorMessage="1" prompt="Saisir hh:mm" sqref="I23:I426" xr:uid="{00000000-0002-0000-0100-000004000000}">
      <formula1>0</formula1>
      <formula2>0.999305555555556</formula2>
    </dataValidation>
    <dataValidation type="list" allowBlank="1" showInputMessage="1" showErrorMessage="1" prompt="Indiquer N pour épave naturelle_x000a_Indiquer A pour épave artificielle_x000a_" sqref="Z23:Z426" xr:uid="{00000000-0002-0000-0100-000005000000}">
      <formula1>Type_DCP</formula1>
    </dataValidation>
    <dataValidation type="list" allowBlank="1" showInputMessage="1" showErrorMessage="1" prompt="Choisir l'évennement DCP" sqref="AF77:AF426 AF23:AF74" xr:uid="{00000000-0002-0000-0100-000006000000}">
      <formula1>Action_DCP</formula1>
    </dataValidation>
    <dataValidation type="list" allowBlank="1" showInputMessage="1" showErrorMessage="1" prompt="Choisir la ZEE" sqref="AG23:AG426" xr:uid="{00000000-0002-0000-0100-000007000000}">
      <formula1>Liste_ZEE</formula1>
    </dataValidation>
    <dataValidation type="decimal" operator="greaterThan" allowBlank="1" showInputMessage="1" showErrorMessage="1" prompt="Saisir la température " sqref="AM23:AM426" xr:uid="{00000000-0002-0000-0100-000008000000}">
      <formula1>0</formula1>
    </dataValidation>
    <dataValidation type="whole" allowBlank="1" showInputMessage="1" showErrorMessage="1" prompt="saisir la direction du vent" sqref="AN23:AN426" xr:uid="{00000000-0002-0000-0100-000009000000}">
      <formula1>0</formula1>
      <formula2>360</formula2>
    </dataValidation>
    <dataValidation type="decimal" operator="greaterThanOrEqual" allowBlank="1" showInputMessage="1" showErrorMessage="1" prompt="Saisir la force du vent" sqref="AO23:AO426" xr:uid="{00000000-0002-0000-0100-00000A000000}">
      <formula1>0</formula1>
    </dataValidation>
    <dataValidation allowBlank="1" showInputMessage="1" showErrorMessage="1" prompt="Saisie libre" sqref="AH23:AL426" xr:uid="{00000000-0002-0000-0100-00000B000000}"/>
    <dataValidation type="date" allowBlank="1" showInputMessage="1" showErrorMessage="1" prompt="Saisir jj/mm/aaaa" sqref="A23:A426" xr:uid="{00000000-0002-0000-0100-00000C000000}">
      <formula1>41275</formula1>
      <formula2>55153</formula2>
    </dataValidation>
    <dataValidation type="decimal" operator="greaterThanOrEqual" allowBlank="1" showInputMessage="1" showErrorMessage="1" prompt="Saisir la taille de YFT+10" sqref="J23:J426" xr:uid="{00000000-0002-0000-0100-00000D000000}">
      <formula1>10</formula1>
    </dataValidation>
    <dataValidation type="decimal" operator="greaterThanOrEqual" allowBlank="1" showInputMessage="1" showErrorMessage="1" prompt="Saisir le tonnage de YFT+10" sqref="K23:K426" xr:uid="{00000000-0002-0000-0100-00000E000000}">
      <formula1>0</formula1>
    </dataValidation>
    <dataValidation type="decimal" operator="greaterThanOrEqual" allowBlank="1" showInputMessage="1" showErrorMessage="1" prompt="Saisir le tonnage de YFT-10" sqref="L23:L426" xr:uid="{00000000-0002-0000-0100-00000F000000}">
      <formula1>0</formula1>
    </dataValidation>
    <dataValidation type="decimal" operator="greaterThanOrEqual" allowBlank="1" showInputMessage="1" showErrorMessage="1" prompt="Saisir la taille du SKJ" sqref="M23:M71 M73:M426" xr:uid="{00000000-0002-0000-0100-000010000000}">
      <formula1>0</formula1>
    </dataValidation>
    <dataValidation type="decimal" operator="greaterThanOrEqual" allowBlank="1" showInputMessage="1" showErrorMessage="1" prompt="Saisir le tonnage de SKJ" sqref="N23:N426" xr:uid="{00000000-0002-0000-0100-000011000000}">
      <formula1>0</formula1>
    </dataValidation>
    <dataValidation type="decimal" operator="greaterThan" allowBlank="1" showInputMessage="1" showErrorMessage="1" prompt="Saisir la taille du BET" sqref="O23:O426" xr:uid="{00000000-0002-0000-0100-000012000000}">
      <formula1>0</formula1>
    </dataValidation>
    <dataValidation type="decimal" operator="greaterThanOrEqual" allowBlank="1" showInputMessage="1" showErrorMessage="1" prompt="Saisir le tonnage de BET" sqref="P23:P426" xr:uid="{00000000-0002-0000-0100-000013000000}">
      <formula1>0</formula1>
    </dataValidation>
    <dataValidation type="decimal" operator="greaterThanOrEqual" allowBlank="1" showInputMessage="1" showErrorMessage="1" prompt="Saisir la taille du GERMON (ALB)" sqref="Q23:Q426" xr:uid="{00000000-0002-0000-0100-000014000000}">
      <formula1>0</formula1>
    </dataValidation>
    <dataValidation type="decimal" operator="greaterThanOrEqual" allowBlank="1" showInputMessage="1" showErrorMessage="1" prompt="Saisir le tonnage de GERMON (ALB)" sqref="R23:R426" xr:uid="{00000000-0002-0000-0100-000015000000}">
      <formula1>0</formula1>
    </dataValidation>
    <dataValidation allowBlank="1" showInputMessage="1" showErrorMessage="1" prompt="Saisir le nom de l'espèce" sqref="V23:V426 S41:S69 S71:S83 S85 S23:S39 S87:S426" xr:uid="{00000000-0002-0000-0100-000016000000}"/>
    <dataValidation type="decimal" operator="greaterThanOrEqual" allowBlank="1" showInputMessage="1" showErrorMessage="1" prompt="Saisir la taille de l'espèce" sqref="T23:T426 W23:W426" xr:uid="{00000000-0002-0000-0100-000017000000}">
      <formula1>0</formula1>
    </dataValidation>
    <dataValidation type="decimal" operator="greaterThanOrEqual" allowBlank="1" showInputMessage="1" showErrorMessage="1" prompt="Saisir le tonnage de l'espèce" sqref="U23:U426 X23:X426" xr:uid="{00000000-0002-0000-0100-000018000000}">
      <formula1>0</formula1>
    </dataValidation>
    <dataValidation allowBlank="1" showInputMessage="1" showErrorMessage="1" prompt="La numérotation se fera automatiquement à l'impression" sqref="AM4:AO5" xr:uid="{00000000-0002-0000-0100-000019000000}"/>
    <dataValidation type="list" allowBlank="1" showInputMessage="1" showErrorMessage="1" prompt="indiquer le type de bouée" sqref="AE161 AE25 AE27 AE29 AE31 AE23 AE37 AE39 AE41 AE43 AE45 AE47 AE49 AE33:AE35 AE53 AE55 AE57 AE59 AE123 AE61 AE65 AE67 AE425 AE71 AE73 AE75 AE77 AE79 AE81 AE83 AE85 AE87 AE89 AE91 AE93 AE95 AE97 AE99 AE101 AE103 AE105 AE107 AE109 AE111 AE113 AE115 AE117 AE119 AE69 AE125 AE395 AE397 AE399 AE401 AE403 AE405 AE407 AE409 AE411 AE413 AE415 AE417 AE419 AE421 AE423 AE121 AE63 AE127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159 AE157 AE155 AE153 AE151 AE149 AE147 AE145 AE143 AE141 AE139 AE137 AE135 AE133 AE131 AE129 AE51" xr:uid="{00000000-0002-0000-0100-00001A000000}">
      <formula1>$AE$13:$AE$15</formula1>
    </dataValidation>
  </dataValidations>
  <hyperlinks>
    <hyperlink ref="G3:J5" location="'1.Marée'!F13" display="'1.Marée'!F13" xr:uid="{00000000-0004-0000-0100-000000000000}"/>
    <hyperlink ref="G5:J5" location="'1.Marée'!F16" display="'1.Marée'!F16" xr:uid="{00000000-0004-0000-0100-000001000000}"/>
    <hyperlink ref="G4:J4" location="'1.Marée'!F15" display="'1.Marée'!F15" xr:uid="{00000000-0004-0000-0100-000002000000}"/>
    <hyperlink ref="G3:J3" location="'1.Marée'!F14" display="'1.Marée'!F14" xr:uid="{00000000-0004-0000-0100-000003000000}"/>
    <hyperlink ref="P2:U2" location="'1.Marée'!F18" display="'1.Marée'!F18" xr:uid="{00000000-0004-0000-0100-000004000000}"/>
    <hyperlink ref="P3:U3" location="'1.Marée'!F19" display="'1.Marée'!F19" xr:uid="{00000000-0004-0000-0100-000005000000}"/>
    <hyperlink ref="P4:U4" location="'1.Marée'!F20" display="'1.Marée'!F20" xr:uid="{00000000-0004-0000-0100-000006000000}"/>
    <hyperlink ref="P5:U5" location="'1.Marée'!F21" display="'1.Marée'!F21" xr:uid="{00000000-0004-0000-0100-000007000000}"/>
    <hyperlink ref="V2:AB3" location="'1.Marée'!D10" display="'1.Marée'!D10" xr:uid="{00000000-0004-0000-0100-000008000000}"/>
    <hyperlink ref="X4:AB5" location="'1.Marée'!D11" display="'1.Marée'!D11" xr:uid="{00000000-0004-0000-0100-000009000000}"/>
    <hyperlink ref="G2:J2" location="'1.Marée'!F13" display="'1.Marée'!F13" xr:uid="{00000000-0004-0000-0100-00000A000000}"/>
  </hyperlinks>
  <printOptions verticalCentered="1"/>
  <pageMargins left="0.19685039370078741" right="0" top="0.31496062992125984" bottom="0.15748031496062992" header="0.23622047244094491" footer="0.15748031496062992"/>
  <pageSetup paperSize="9" scale="53" fitToHeight="20" orientation="landscape" r:id="rId3"/>
  <headerFooter alignWithMargins="0">
    <oddHeader>&amp;R&amp;"Calibri,Normal"&amp;11Page N° &amp;P  /</oddHeader>
  </headerFooter>
  <rowBreaks count="1" manualBreakCount="1">
    <brk id="58" max="46"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Laura Dermy</cp:lastModifiedBy>
  <cp:lastPrinted>2018-07-25T06:34:34Z</cp:lastPrinted>
  <dcterms:created xsi:type="dcterms:W3CDTF">2008-04-02T10:37:04Z</dcterms:created>
  <dcterms:modified xsi:type="dcterms:W3CDTF">2018-07-25T06:34:36Z</dcterms:modified>
</cp:coreProperties>
</file>