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45" windowWidth="6510" windowHeight="7590" activeTab="1"/>
  </bookViews>
  <sheets>
    <sheet name="1.Marée" sheetId="26" r:id="rId1"/>
    <sheet name="2.Log Book" sheetId="24" r:id="rId2"/>
  </sheets>
  <definedNames>
    <definedName name="Action_DCP">'1.Marée'!$AD$2:$AD$7</definedName>
    <definedName name="coche">'1.Marée'!$AA$2:$AA$3</definedName>
    <definedName name="Date_arrivée">'1.Marée'!$F$19</definedName>
    <definedName name="Date_départ">'1.Marée'!$F$14</definedName>
    <definedName name="Heure_arrivée">'1.Marée'!$F$20</definedName>
    <definedName name="Heure_départ">'1.Marée'!$F$15</definedName>
    <definedName name="_xlnm.Print_Titles" localSheetId="1">'2.Log Book'!$1:$22</definedName>
    <definedName name="Liste_ZEE">'1.Marée'!$AE$2:$AE$42</definedName>
    <definedName name="Loch_arrivée">'1.Marée'!$F$21</definedName>
    <definedName name="Loch_départ">'1.Marée'!$F$16</definedName>
    <definedName name="Nr_Marée">'1.Marée'!$D$11</definedName>
    <definedName name="nul">'2.Log Book'!$AT$21</definedName>
    <definedName name="Patron">'1.Marée'!$D$10</definedName>
    <definedName name="PORT_arrivée">'1.Marée'!$F$18</definedName>
    <definedName name="PORT_DEPART">'1.Marée'!$F$13</definedName>
    <definedName name="portant">'2.Log Book'!$AS$21</definedName>
    <definedName name="Type_bouées">'1.Marée'!$AC$2:$AC$4</definedName>
    <definedName name="Type_DCP">'1.Marée'!$AB$2:$AB$3</definedName>
    <definedName name="Z_78318A9D_B3F4_46C2_B204_9E7EAB1E0C8E_.wvu.Cols" localSheetId="1" hidden="1">'2.Log Book'!$AQ:$AU</definedName>
    <definedName name="Z_78318A9D_B3F4_46C2_B204_9E7EAB1E0C8E_.wvu.PrintArea" localSheetId="0" hidden="1">'1.Marée'!$A$1:$N$35</definedName>
    <definedName name="Z_78318A9D_B3F4_46C2_B204_9E7EAB1E0C8E_.wvu.PrintArea" localSheetId="1" hidden="1">'2.Log Book'!$A$1:$AO$427</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'1.Marée'!$A$1:$N$35</definedName>
    <definedName name="Z_CC98A995_0B31_4CDB_BB88_F42CE452C3B9_.wvu.PrintArea" localSheetId="1" hidden="1">'2.Log Book'!$A$1:$AO$427</definedName>
    <definedName name="Z_CC98A995_0B31_4CDB_BB88_F42CE452C3B9_.wvu.PrintTitles" localSheetId="1" hidden="1">'2.Log Book'!$1:$22</definedName>
    <definedName name="_xlnm.Print_Area" localSheetId="0">'1.Marée'!$A$1:$N$35</definedName>
    <definedName name="_xlnm.Print_Area" localSheetId="1">'2.Log Book'!$A$1:$AO$427</definedName>
  </definedNames>
  <calcPr calcId="145621" fullCalcOnLoad="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7" i="24" l="1"/>
  <c r="AU399" i="24"/>
  <c r="AU401" i="24"/>
  <c r="AU403" i="24"/>
  <c r="AU405" i="24"/>
  <c r="AU407" i="24"/>
  <c r="AU409" i="24"/>
  <c r="AU411" i="24"/>
  <c r="AU413" i="24"/>
  <c r="AU415" i="24"/>
  <c r="AU417" i="24"/>
  <c r="AU419" i="24"/>
  <c r="AU421" i="24"/>
  <c r="AU423" i="24"/>
  <c r="AU395" i="24"/>
  <c r="AU363" i="24"/>
  <c r="AU365" i="24"/>
  <c r="AU367" i="24"/>
  <c r="AU369" i="24"/>
  <c r="AU371" i="24"/>
  <c r="AU373" i="24"/>
  <c r="AU375" i="24"/>
  <c r="AU377" i="24"/>
  <c r="AU379" i="24"/>
  <c r="AU381" i="24"/>
  <c r="AU383" i="24"/>
  <c r="AU385" i="24"/>
  <c r="AU387" i="24"/>
  <c r="AU389" i="24"/>
  <c r="AU391" i="24"/>
  <c r="AU393" i="24"/>
  <c r="AU361" i="24"/>
  <c r="AU329" i="24"/>
  <c r="AU331" i="24"/>
  <c r="AU333" i="24"/>
  <c r="AU335" i="24"/>
  <c r="AU337" i="24"/>
  <c r="AU339" i="24"/>
  <c r="AU341" i="24"/>
  <c r="AU343" i="24"/>
  <c r="AU345" i="24"/>
  <c r="AU347" i="24"/>
  <c r="AU349" i="24"/>
  <c r="AU351" i="24"/>
  <c r="AU353" i="24"/>
  <c r="AU355" i="24"/>
  <c r="AU357" i="24"/>
  <c r="AU359" i="24"/>
  <c r="AU327" i="24"/>
  <c r="AU295" i="24"/>
  <c r="AU297" i="24"/>
  <c r="AU299" i="24"/>
  <c r="AU301" i="24"/>
  <c r="AU303" i="24"/>
  <c r="AU305" i="24"/>
  <c r="AU307" i="24"/>
  <c r="AU309" i="24"/>
  <c r="AU311" i="24"/>
  <c r="AU313" i="24"/>
  <c r="AU315" i="24"/>
  <c r="AU317" i="24"/>
  <c r="AU319" i="24"/>
  <c r="AU321" i="24"/>
  <c r="AU323" i="24"/>
  <c r="AU325" i="24"/>
  <c r="AU293" i="24"/>
  <c r="AU261" i="24"/>
  <c r="AU263" i="24"/>
  <c r="AU265" i="24"/>
  <c r="AU267" i="24"/>
  <c r="AU269" i="24"/>
  <c r="AU271" i="24"/>
  <c r="AU273" i="24"/>
  <c r="AU275" i="24"/>
  <c r="AU277" i="24"/>
  <c r="AU279" i="24"/>
  <c r="AU281" i="24"/>
  <c r="AU283" i="24"/>
  <c r="AU285" i="24"/>
  <c r="AU287" i="24"/>
  <c r="AU289" i="24"/>
  <c r="AU291" i="24"/>
  <c r="AU259" i="24"/>
  <c r="AU227" i="24"/>
  <c r="AU229" i="24"/>
  <c r="AU231" i="24"/>
  <c r="AU233" i="24"/>
  <c r="AU235" i="24"/>
  <c r="AU237" i="24"/>
  <c r="AU239" i="24"/>
  <c r="AU241" i="24"/>
  <c r="AU243" i="24"/>
  <c r="AU245" i="24"/>
  <c r="AU247" i="24"/>
  <c r="AU249" i="24"/>
  <c r="AU251" i="24"/>
  <c r="AU253" i="24"/>
  <c r="AU255" i="24"/>
  <c r="AU257" i="24"/>
  <c r="AU225" i="24"/>
  <c r="AU193" i="24"/>
  <c r="AU195" i="24"/>
  <c r="AU197" i="24"/>
  <c r="AU199" i="24"/>
  <c r="AU201" i="24"/>
  <c r="AU203" i="24"/>
  <c r="AU205" i="24"/>
  <c r="AU207" i="24"/>
  <c r="AU209" i="24"/>
  <c r="AU211" i="24"/>
  <c r="AU213" i="24"/>
  <c r="AU215" i="24"/>
  <c r="AU217" i="24"/>
  <c r="AU219" i="24"/>
  <c r="AU221" i="24"/>
  <c r="AU223" i="24"/>
  <c r="AU191" i="24"/>
  <c r="AU159" i="24"/>
  <c r="AU161" i="24"/>
  <c r="AU163" i="24"/>
  <c r="AU165" i="24"/>
  <c r="AU167" i="24"/>
  <c r="AU169" i="24"/>
  <c r="AU171" i="24"/>
  <c r="AU173" i="24"/>
  <c r="AU175" i="24"/>
  <c r="AU177" i="24"/>
  <c r="AU179" i="24"/>
  <c r="AU181" i="24"/>
  <c r="AU183" i="24"/>
  <c r="AU185" i="24"/>
  <c r="AU187" i="24"/>
  <c r="AU189" i="24"/>
  <c r="AU157" i="24"/>
  <c r="AU125" i="24"/>
  <c r="AU127" i="24"/>
  <c r="AU129" i="24"/>
  <c r="AU131" i="24"/>
  <c r="AU133" i="24"/>
  <c r="AU135" i="24"/>
  <c r="AU137" i="24"/>
  <c r="AU139" i="24"/>
  <c r="AU141" i="24"/>
  <c r="AU143" i="24"/>
  <c r="AU145" i="24"/>
  <c r="AU147" i="24"/>
  <c r="AU149" i="24"/>
  <c r="AU151" i="24"/>
  <c r="AU153" i="24"/>
  <c r="AU155" i="24"/>
  <c r="AU123" i="24"/>
  <c r="AU93" i="24"/>
  <c r="AU95" i="24"/>
  <c r="AU97" i="24"/>
  <c r="AU99" i="24"/>
  <c r="AU101" i="24"/>
  <c r="AU103" i="24"/>
  <c r="AU105" i="24"/>
  <c r="AU107" i="24"/>
  <c r="AU109" i="24"/>
  <c r="AU111" i="24"/>
  <c r="AU113" i="24"/>
  <c r="AU115" i="24"/>
  <c r="AU117" i="24"/>
  <c r="AU119" i="24"/>
  <c r="AU121"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21" i="24" s="1"/>
  <c r="AO4" i="24" s="1"/>
  <c r="AU35" i="24"/>
  <c r="AU37" i="24"/>
  <c r="AU39" i="24"/>
  <c r="AU41" i="24"/>
  <c r="AU43" i="24"/>
  <c r="AU45" i="24"/>
  <c r="AU47" i="24"/>
  <c r="AU49" i="24"/>
  <c r="AU51" i="24"/>
  <c r="AU53" i="24"/>
  <c r="AU55" i="24"/>
  <c r="AU23" i="24"/>
  <c r="AQ411" i="24"/>
  <c r="AR411" i="24"/>
  <c r="AQ413" i="24"/>
  <c r="AR413" i="24"/>
  <c r="AQ415" i="24"/>
  <c r="AR415" i="24"/>
  <c r="AQ417" i="24"/>
  <c r="AR417" i="24"/>
  <c r="AQ419" i="24"/>
  <c r="AR419" i="24"/>
  <c r="AQ421" i="24"/>
  <c r="AR421" i="24"/>
  <c r="L427" i="24"/>
  <c r="D29" i="26" s="1"/>
  <c r="D34" i="26" s="1"/>
  <c r="V427" i="24"/>
  <c r="H30" i="26"/>
  <c r="S427" i="24"/>
  <c r="H29" i="26" s="1"/>
  <c r="Q427" i="24"/>
  <c r="D32" i="26" s="1"/>
  <c r="O427" i="24"/>
  <c r="D31" i="26"/>
  <c r="M427" i="24"/>
  <c r="D30" i="26"/>
  <c r="AQ39" i="24"/>
  <c r="AR423" i="24"/>
  <c r="AQ423"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7" i="24"/>
  <c r="P5" i="24"/>
  <c r="P4" i="24"/>
  <c r="P3" i="24"/>
  <c r="P2" i="24"/>
  <c r="G5" i="24"/>
  <c r="G4" i="24"/>
  <c r="G3" i="24"/>
  <c r="G2" i="24"/>
  <c r="AR23" i="24"/>
  <c r="AT21" i="24" s="1"/>
  <c r="J26" i="26" s="1"/>
  <c r="AR25" i="24"/>
  <c r="AR27" i="24"/>
  <c r="AR29" i="24"/>
  <c r="AR31" i="24"/>
  <c r="AR33" i="24"/>
  <c r="AR35" i="24"/>
  <c r="AR37" i="24"/>
  <c r="AQ23" i="24"/>
  <c r="AQ25" i="24"/>
  <c r="AQ27" i="24"/>
  <c r="AQ29" i="24"/>
  <c r="AQ31" i="24"/>
  <c r="AQ33" i="24"/>
  <c r="AS21" i="24" s="1"/>
  <c r="J25" i="26" s="1"/>
  <c r="AQ35" i="24"/>
  <c r="AQ37" i="24"/>
  <c r="X4" i="24"/>
  <c r="V2" i="24"/>
  <c r="H23" i="26"/>
  <c r="B23" i="26"/>
  <c r="J27" i="26" l="1"/>
</calcChain>
</file>

<file path=xl/comments1.xml><?xml version="1.0" encoding="utf-8"?>
<comments xmlns="http://schemas.openxmlformats.org/spreadsheetml/2006/main">
  <authors>
    <author>slecouls</author>
  </authors>
  <commentList>
    <comment ref="D10" authorId="0">
      <text>
        <r>
          <rPr>
            <sz val="8"/>
            <color indexed="81"/>
            <rFont val="Tahoma"/>
            <family val="2"/>
          </rPr>
          <t>Nom, Prénom du patron</t>
        </r>
        <r>
          <rPr>
            <sz val="8"/>
            <color indexed="81"/>
            <rFont val="Tahoma"/>
            <family val="2"/>
          </rPr>
          <t xml:space="preserve">
</t>
        </r>
      </text>
    </comment>
    <comment ref="D11" authorId="0">
      <text>
        <r>
          <rPr>
            <sz val="8"/>
            <color indexed="81"/>
            <rFont val="Tahoma"/>
            <family val="2"/>
          </rPr>
          <t>Numéro de la marée</t>
        </r>
      </text>
    </comment>
    <comment ref="F13" authorId="0">
      <text>
        <r>
          <rPr>
            <sz val="8"/>
            <color indexed="81"/>
            <rFont val="Tahoma"/>
            <family val="2"/>
          </rPr>
          <t xml:space="preserve">Port de départ
</t>
        </r>
      </text>
    </comment>
    <comment ref="F14" authorId="0">
      <text>
        <r>
          <rPr>
            <sz val="8"/>
            <color indexed="81"/>
            <rFont val="Tahoma"/>
            <family val="2"/>
          </rPr>
          <t xml:space="preserve">Date du départ (jj/mm/aa)
</t>
        </r>
      </text>
    </comment>
    <comment ref="F15" authorId="0">
      <text>
        <r>
          <rPr>
            <sz val="8"/>
            <color indexed="81"/>
            <rFont val="Tahoma"/>
            <family val="2"/>
          </rPr>
          <t>heure du départ (hh:mm)</t>
        </r>
      </text>
    </comment>
    <comment ref="F16" authorId="0">
      <text>
        <r>
          <rPr>
            <sz val="8"/>
            <color indexed="81"/>
            <rFont val="Tahoma"/>
            <family val="2"/>
          </rPr>
          <t xml:space="preserve">Loch du départ
</t>
        </r>
      </text>
    </comment>
    <comment ref="F18" authorId="0">
      <text>
        <r>
          <rPr>
            <sz val="8"/>
            <color indexed="81"/>
            <rFont val="Tahoma"/>
            <family val="2"/>
          </rPr>
          <t>Port d'arrivée</t>
        </r>
      </text>
    </comment>
    <comment ref="F19" authorId="0">
      <text>
        <r>
          <rPr>
            <sz val="8"/>
            <color indexed="81"/>
            <rFont val="Tahoma"/>
            <family val="2"/>
          </rPr>
          <t>Date d'arrivée (jj/mm/aa)</t>
        </r>
      </text>
    </comment>
    <comment ref="F20" authorId="0">
      <text>
        <r>
          <rPr>
            <sz val="8"/>
            <color indexed="81"/>
            <rFont val="Tahoma"/>
            <family val="2"/>
          </rPr>
          <t>Heure d'arrivée (hh:mm)</t>
        </r>
        <r>
          <rPr>
            <sz val="8"/>
            <color indexed="81"/>
            <rFont val="Tahoma"/>
            <family val="2"/>
          </rPr>
          <t xml:space="preserve">
</t>
        </r>
      </text>
    </comment>
    <comment ref="F21" authorId="0">
      <text>
        <r>
          <rPr>
            <sz val="8"/>
            <color indexed="81"/>
            <rFont val="Tahoma"/>
            <family val="2"/>
          </rPr>
          <t>Loch d'arrivée</t>
        </r>
      </text>
    </comment>
    <comment ref="B23"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<sst xmlns="http://schemas.openxmlformats.org/spreadsheetml/2006/main" count="791" uniqueCount="351">
  <si>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</si>
  <si>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</si>
  <si>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</si>
  <si>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</si>
  <si>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</si>
  <si>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</si>
  <si>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</si>
  <si>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</si>
  <si>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</si>
  <si>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</si>
  <si>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</si>
  <si>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</si>
  <si>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</si>
  <si>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</si>
  <si>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</si>
  <si>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</si>
  <si>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</si>
  <si>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</si>
  <si>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</si>
  <si>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</si>
  <si>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</si>
  <si>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</si>
  <si>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</si>
  <si>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</si>
  <si>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</si>
  <si>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</si>
  <si>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</si>
  <si>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</si>
  <si>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</si>
  <si>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</si>
  <si>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</si>
  <si>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</si>
  <si>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</si>
  <si>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</si>
  <si>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</si>
  <si>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</si>
  <si>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</si>
  <si>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</si>
  <si>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</si>
  <si>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</si>
  <si>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</si>
  <si>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</si>
  <si>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</si>
  <si>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</si>
  <si>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</si>
  <si>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</si>
  <si>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</si>
  <si>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</si>
  <si>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</si>
  <si>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</si>
  <si>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</si>
  <si>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</si>
  <si>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</si>
  <si>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</si>
  <si>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</si>
  <si>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</si>
  <si>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</si>
  <si>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</si>
  <si>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</si>
  <si>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</si>
  <si>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</si>
  <si>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</si>
  <si>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</si>
  <si>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</si>
  <si>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</si>
  <si>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</si>
  <si>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</si>
  <si>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</si>
  <si>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</si>
  <si>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</si>
  <si>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</si>
  <si>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</si>
  <si>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</si>
  <si>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</si>
  <si>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Français</t>
  </si>
  <si>
    <t>Numéro d'immatriculation</t>
  </si>
  <si>
    <t>Port d'immatriculation</t>
  </si>
  <si>
    <t>Concarneau</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</si>
  <si>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</si>
  <si>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</si>
  <si>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</si>
  <si>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</si>
  <si>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</si>
  <si>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</si>
  <si>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</si>
  <si>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</si>
  <si>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</si>
  <si>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</si>
  <si>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</si>
  <si>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</si>
  <si>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</si>
  <si>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</si>
  <si>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</si>
  <si>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</si>
  <si>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</si>
  <si>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</si>
  <si>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</si>
  <si>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</si>
  <si>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</si>
  <si>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</si>
  <si>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</si>
  <si>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</si>
  <si>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</si>
  <si>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</si>
  <si>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</si>
  <si>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</si>
  <si>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</si>
  <si>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</si>
  <si>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</si>
  <si>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</si>
  <si>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</si>
  <si>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</si>
  <si>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</si>
  <si>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</si>
  <si>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</si>
  <si>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</si>
  <si>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</si>
  <si>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</si>
  <si>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</si>
  <si>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</si>
  <si>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</si>
  <si>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</si>
  <si>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</si>
  <si>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</si>
  <si>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</si>
  <si>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</si>
  <si>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</si>
  <si>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</si>
  <si>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</si>
  <si>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</si>
  <si>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</si>
  <si>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</si>
  <si>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</si>
  <si>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</si>
  <si>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</si>
  <si>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</si>
  <si>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</si>
  <si>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</si>
  <si>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</si>
  <si>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</si>
  <si>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</si>
  <si>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</si>
  <si>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</si>
  <si>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</si>
  <si>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</si>
  <si>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</si>
  <si>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</si>
  <si>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</si>
  <si>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</si>
  <si>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</si>
  <si>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</si>
  <si>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</si>
  <si>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</si>
  <si>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</si>
  <si>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</si>
  <si>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</si>
  <si>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</si>
  <si>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</si>
  <si>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</si>
  <si>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</si>
  <si>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</si>
  <si>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</si>
  <si>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</si>
  <si>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</si>
  <si>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</si>
  <si>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</si>
  <si>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</si>
  <si>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</si>
  <si>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</si>
  <si>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</si>
  <si>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</si>
  <si>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</si>
  <si>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</si>
  <si>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</si>
  <si>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</si>
  <si>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</si>
  <si>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</si>
  <si>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</si>
  <si>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</si>
  <si>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</si>
  <si>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</si>
  <si>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</si>
  <si>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</si>
  <si>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</si>
  <si>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VIENTO</t>
  </si>
  <si>
    <t>WIND</t>
  </si>
  <si>
    <t>NOM DE 
LA ZEE
(hors zee : indiquer  eaux internatio
nales)</t>
  </si>
  <si>
    <t>Iris</t>
  </si>
  <si>
    <t>VIA AVENIR</t>
  </si>
  <si>
    <t>CC 752564</t>
  </si>
  <si>
    <t>FRA000752564</t>
  </si>
  <si>
    <t>LE GAL JEAN CHRISTOPHE</t>
  </si>
  <si>
    <t>ABIDJAN</t>
  </si>
  <si>
    <t>5°13'N</t>
  </si>
  <si>
    <t>4°00'W</t>
  </si>
  <si>
    <t>Rade Abidjan:Réparation Radar</t>
  </si>
  <si>
    <t>Marée Oct/Déc 2016</t>
  </si>
  <si>
    <t>2°10'N</t>
  </si>
  <si>
    <t>0°15'E</t>
  </si>
  <si>
    <t>0°30'S</t>
  </si>
  <si>
    <t>1°30'E</t>
  </si>
  <si>
    <t>0°52'S</t>
  </si>
  <si>
    <t>0°53'W</t>
  </si>
  <si>
    <t>0°48'S</t>
  </si>
  <si>
    <t>0°52'W</t>
  </si>
  <si>
    <t>0°35'S</t>
  </si>
  <si>
    <t>0°57'W</t>
  </si>
  <si>
    <t>0°32'S</t>
  </si>
  <si>
    <t>0°51'W</t>
  </si>
  <si>
    <t>0°40'S</t>
  </si>
  <si>
    <t>1°22'W</t>
  </si>
  <si>
    <t>0°42'S</t>
  </si>
  <si>
    <t>1°50'W</t>
  </si>
  <si>
    <t>0°43'S</t>
  </si>
  <si>
    <t>2°04'W</t>
  </si>
  <si>
    <t>1°06'S</t>
  </si>
  <si>
    <t>4°46'W</t>
  </si>
  <si>
    <t>1°02'S</t>
  </si>
  <si>
    <t>Auxides</t>
  </si>
  <si>
    <t>5°21'W</t>
  </si>
  <si>
    <t>1°09'S</t>
  </si>
  <si>
    <t>5°27'W</t>
  </si>
  <si>
    <t>1°47'S</t>
  </si>
  <si>
    <t>4°48'W</t>
  </si>
  <si>
    <t>1°57'S</t>
  </si>
  <si>
    <t>4°51'W</t>
  </si>
  <si>
    <t>3°24'S</t>
  </si>
  <si>
    <t>7°18'W</t>
  </si>
  <si>
    <t>8°48'W</t>
  </si>
  <si>
    <t>1°28'N</t>
  </si>
  <si>
    <t>10°48'W</t>
  </si>
  <si>
    <t>2°02'N</t>
  </si>
  <si>
    <t>10°51'W</t>
  </si>
  <si>
    <t>2°00'N</t>
  </si>
  <si>
    <t>10°50'W</t>
  </si>
  <si>
    <t>1°59'N</t>
  </si>
  <si>
    <t>10°49'W</t>
  </si>
  <si>
    <t>2°05'N</t>
  </si>
  <si>
    <t>10°57'W</t>
  </si>
  <si>
    <t>2°08'N</t>
  </si>
  <si>
    <t>11°00'W</t>
  </si>
  <si>
    <t>2°04'N</t>
  </si>
  <si>
    <t>1°58'N</t>
  </si>
  <si>
    <t>10°59'W</t>
  </si>
  <si>
    <t>1°54'N</t>
  </si>
  <si>
    <t>11°04'W</t>
  </si>
  <si>
    <t>11°06'W</t>
  </si>
  <si>
    <t>2°01'N</t>
  </si>
  <si>
    <t>11°07'W</t>
  </si>
  <si>
    <t>11°05'W</t>
  </si>
  <si>
    <t>10°53'W</t>
  </si>
  <si>
    <t>1°49'N</t>
  </si>
  <si>
    <t>11°08'W</t>
  </si>
  <si>
    <t>2°20'N</t>
  </si>
  <si>
    <t>11°30'W</t>
  </si>
  <si>
    <t>10°56'W</t>
  </si>
  <si>
    <t>2°28'N</t>
  </si>
  <si>
    <t>2°06'N</t>
  </si>
  <si>
    <t>11°18'W</t>
  </si>
  <si>
    <t>11°29'W</t>
  </si>
  <si>
    <t>1°55'N</t>
  </si>
  <si>
    <t>11°21'W</t>
  </si>
  <si>
    <t>11°19'W</t>
  </si>
  <si>
    <t>11°20'W</t>
  </si>
  <si>
    <t>1°50'N</t>
  </si>
  <si>
    <t>11°23'W</t>
  </si>
  <si>
    <t>11°33'W</t>
  </si>
  <si>
    <t>10°55'W</t>
  </si>
  <si>
    <t>1°42'N</t>
  </si>
  <si>
    <t>1°45'N</t>
  </si>
  <si>
    <t>1°47'N</t>
  </si>
  <si>
    <t>11°10'W</t>
  </si>
  <si>
    <t>Auxides 2</t>
  </si>
  <si>
    <t>0°53'N</t>
  </si>
  <si>
    <t>12°09'W</t>
  </si>
  <si>
    <t>0°59'N</t>
  </si>
  <si>
    <t>12°21'W</t>
  </si>
  <si>
    <t>0°57'N</t>
  </si>
  <si>
    <t>12°43'W</t>
  </si>
  <si>
    <t>1°06'N</t>
  </si>
  <si>
    <t>12°41'W</t>
  </si>
  <si>
    <t>1°09'N</t>
  </si>
  <si>
    <t>12°40'W</t>
  </si>
  <si>
    <t>1°08'N</t>
  </si>
  <si>
    <t>12°38'W</t>
  </si>
  <si>
    <t>1°17'N</t>
  </si>
  <si>
    <t>12°44'W</t>
  </si>
  <si>
    <t>13°03'W</t>
  </si>
  <si>
    <t>1°24'N</t>
  </si>
  <si>
    <t>12°39'W</t>
  </si>
  <si>
    <t>13°36'W</t>
  </si>
  <si>
    <t>1°16'N</t>
  </si>
  <si>
    <t>13°41'W</t>
  </si>
  <si>
    <t>1°37'N</t>
  </si>
  <si>
    <t>12°49'W</t>
  </si>
  <si>
    <t>1°23'N</t>
  </si>
  <si>
    <t>14°06'W</t>
  </si>
  <si>
    <t>1°57'N</t>
  </si>
  <si>
    <t>15°08'W</t>
  </si>
  <si>
    <t>2°07'N</t>
  </si>
  <si>
    <t>14°46'W</t>
  </si>
  <si>
    <t>15°04'W</t>
  </si>
  <si>
    <t>2°38'N</t>
  </si>
  <si>
    <t>15°19'W</t>
  </si>
  <si>
    <t>2°03'N</t>
  </si>
  <si>
    <t>16°57'W</t>
  </si>
  <si>
    <t>2°40'N</t>
  </si>
  <si>
    <t>17°54'W</t>
  </si>
  <si>
    <t>2°54'N</t>
  </si>
  <si>
    <t>17°56'W</t>
  </si>
  <si>
    <t>2°59'N</t>
  </si>
  <si>
    <t>18°05'W</t>
  </si>
  <si>
    <t>18°22'W</t>
  </si>
  <si>
    <t>2°51'N</t>
  </si>
  <si>
    <t>2°44'N</t>
  </si>
  <si>
    <t>18°15'W</t>
  </si>
  <si>
    <t>2°49'N</t>
  </si>
  <si>
    <t>18°26'w</t>
  </si>
  <si>
    <t>2°33'N</t>
  </si>
  <si>
    <t>19°01'w</t>
  </si>
  <si>
    <t>3°00'N</t>
  </si>
  <si>
    <t>18°35'W</t>
  </si>
  <si>
    <t>2°42'N</t>
  </si>
  <si>
    <t>19°36'W</t>
  </si>
  <si>
    <t>2°43'N</t>
  </si>
  <si>
    <t>19°52'W</t>
  </si>
  <si>
    <t>20°03'W</t>
  </si>
  <si>
    <t>20°07'W</t>
  </si>
  <si>
    <t>2°32'N</t>
  </si>
  <si>
    <t>20°25'W</t>
  </si>
  <si>
    <t>2°52'N</t>
  </si>
  <si>
    <t>20°34'W</t>
  </si>
  <si>
    <t>2°45'N</t>
  </si>
  <si>
    <t>20°36'W</t>
  </si>
  <si>
    <t>19°20'W</t>
  </si>
  <si>
    <t>22°01'W</t>
  </si>
  <si>
    <t>3°31'N</t>
  </si>
  <si>
    <t>2°23'N</t>
  </si>
  <si>
    <t>19°02'W</t>
  </si>
  <si>
    <t>19°11'W</t>
  </si>
  <si>
    <t>3°10'N</t>
  </si>
  <si>
    <t>18°46'W</t>
  </si>
  <si>
    <t>3°09'N</t>
  </si>
  <si>
    <t>18°45'W</t>
  </si>
  <si>
    <t>3°28'N</t>
  </si>
  <si>
    <t>18°33'w</t>
  </si>
  <si>
    <t>3°18'N</t>
  </si>
  <si>
    <t>3°30'N</t>
  </si>
  <si>
    <t>3°50'N</t>
  </si>
  <si>
    <t>8°55'W</t>
  </si>
  <si>
    <t>Débarquement pêche/Relève/Escale technique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</si>
</sst>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dashDot">
        <color indexed="64"/>
      </right>
      <top style="medium">
        <color indexed="64"/>
      </top>
      <bottom/>
      <diagonal/>
    </border>
    <border>
      <left/>
      <right style="dashDot">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45">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19" xfId="0" applyFont="1" applyBorder="1" applyAlignment="1" applyProtection="1">
      <alignment horizontal="center" vertical="center"/>
      <protection locked="0"/>
    </xf>
    <xf numFmtId="3" fontId="11" fillId="0" borderId="19" xfId="0" applyNumberFormat="1" applyFont="1" applyBorder="1" applyAlignment="1" applyProtection="1">
      <alignment horizontal="center" vertical="center"/>
      <protection locked="0"/>
    </xf>
    <xf numFmtId="0" fontId="19" fillId="3" borderId="0" xfId="3" applyFont="1" applyFill="1" applyBorder="1" applyAlignment="1" applyProtection="1">
      <alignment horizontal="left"/>
    </xf>
    <xf numFmtId="0" fontId="19" fillId="3" borderId="0" xfId="2" applyNumberFormat="1" applyFont="1" applyFill="1" applyBorder="1" applyAlignment="1" applyProtection="1">
      <alignment horizontal="left"/>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4" borderId="28" xfId="3" applyFont="1" applyFill="1" applyBorder="1" applyAlignment="1" applyProtection="1">
      <alignment horizontal="center"/>
      <protection locked="0"/>
    </xf>
    <xf numFmtId="0" fontId="13" fillId="4" borderId="31" xfId="3" applyFont="1" applyFill="1" applyBorder="1" applyAlignment="1" applyProtection="1">
      <alignment horizontal="center"/>
      <protection locked="0"/>
    </xf>
    <xf numFmtId="0" fontId="13" fillId="4" borderId="30" xfId="3" applyFont="1" applyFill="1" applyBorder="1" applyAlignment="1" applyProtection="1">
      <alignment horizontal="center"/>
      <protection locked="0"/>
    </xf>
    <xf numFmtId="0" fontId="13" fillId="4"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165" fontId="13" fillId="4" borderId="0" xfId="3" applyNumberFormat="1" applyFont="1" applyFill="1" applyBorder="1" applyAlignment="1" applyProtection="1">
      <alignment horizontal="center"/>
      <protection locked="0"/>
    </xf>
    <xf numFmtId="165" fontId="13" fillId="4"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4" borderId="0" xfId="3" applyNumberFormat="1" applyFont="1" applyFill="1" applyBorder="1" applyAlignment="1" applyProtection="1">
      <alignment horizontal="center"/>
      <protection locked="0"/>
    </xf>
    <xf numFmtId="166" fontId="13" fillId="4" borderId="16" xfId="3" applyNumberFormat="1" applyFont="1" applyFill="1" applyBorder="1" applyAlignment="1" applyProtection="1">
      <alignment horizont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70" fontId="11" fillId="0" borderId="53" xfId="0" applyNumberFormat="1" applyFont="1" applyBorder="1" applyAlignment="1" applyProtection="1">
      <alignment horizontal="center" vertical="center"/>
    </xf>
    <xf numFmtId="0" fontId="11" fillId="0" borderId="61" xfId="0" applyFont="1" applyBorder="1" applyAlignment="1" applyProtection="1">
      <alignment horizontal="center" vertical="center"/>
    </xf>
    <xf numFmtId="0" fontId="11" fillId="0" borderId="54"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53" xfId="0" applyNumberFormat="1" applyFont="1" applyBorder="1" applyAlignment="1" applyProtection="1">
      <alignment horizontal="center" vertical="center"/>
    </xf>
    <xf numFmtId="173" fontId="12" fillId="0" borderId="61" xfId="0" applyNumberFormat="1" applyFont="1" applyBorder="1" applyAlignment="1" applyProtection="1">
      <alignment horizontal="center" vertical="center"/>
    </xf>
    <xf numFmtId="173" fontId="12" fillId="0" borderId="69"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1" xfId="0" applyNumberFormat="1"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protection locked="0"/>
    </xf>
    <xf numFmtId="170" fontId="11" fillId="0" borderId="40"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3" xfId="0" applyNumberFormat="1" applyFont="1" applyBorder="1" applyAlignment="1" applyProtection="1">
      <alignment horizontal="center" vertical="center"/>
      <protection locked="0"/>
    </xf>
    <xf numFmtId="169" fontId="11" fillId="0" borderId="44"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0" xfId="0" applyFont="1" applyAlignment="1" applyProtection="1">
      <alignment horizontal="center" vertical="center"/>
    </xf>
    <xf numFmtId="0" fontId="11" fillId="0" borderId="2"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62"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68" xfId="0" applyFont="1" applyBorder="1" applyAlignment="1" applyProtection="1">
      <alignment horizontal="center" vertical="center" textRotation="90" wrapText="1"/>
    </xf>
    <xf numFmtId="0" fontId="11" fillId="0" borderId="58" xfId="0" applyFont="1" applyBorder="1" applyAlignment="1" applyProtection="1">
      <alignment horizontal="center" vertical="center" textRotation="90" wrapText="1"/>
    </xf>
    <xf numFmtId="0" fontId="11" fillId="0" borderId="42"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50" xfId="0" applyFont="1" applyBorder="1" applyAlignment="1" applyProtection="1">
      <alignment horizontal="center" vertical="center" wrapText="1"/>
    </xf>
    <xf numFmtId="0" fontId="16" fillId="0" borderId="60" xfId="0" applyFont="1" applyBorder="1" applyAlignment="1" applyProtection="1">
      <alignment horizontal="center" vertical="center"/>
    </xf>
    <xf numFmtId="0" fontId="16" fillId="0" borderId="52" xfId="0" applyFont="1" applyBorder="1" applyAlignment="1" applyProtection="1">
      <alignment horizontal="center" vertical="center"/>
    </xf>
    <xf numFmtId="0" fontId="19" fillId="0" borderId="58"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3" xfId="1" quotePrefix="1" applyFont="1" applyBorder="1" applyAlignment="1" applyProtection="1">
      <alignment horizontal="center" vertical="center"/>
    </xf>
    <xf numFmtId="0" fontId="7" fillId="0" borderId="43"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2" xfId="0" applyFont="1" applyBorder="1" applyAlignment="1" applyProtection="1">
      <alignment horizontal="center" vertical="center"/>
    </xf>
    <xf numFmtId="0" fontId="19" fillId="0" borderId="44"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68" xfId="0" applyFont="1" applyBorder="1" applyAlignment="1" applyProtection="1">
      <alignment horizontal="center" vertical="center"/>
    </xf>
    <xf numFmtId="0" fontId="19" fillId="0" borderId="62"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9" fillId="0" borderId="41"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8"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59" xfId="0" applyFont="1" applyBorder="1" applyAlignment="1" applyProtection="1">
      <alignment horizontal="center" vertical="center" wrapText="1"/>
    </xf>
    <xf numFmtId="0" fontId="19" fillId="0" borderId="65" xfId="0" applyFont="1" applyBorder="1" applyAlignment="1" applyProtection="1">
      <alignment horizontal="center" vertical="center" wrapText="1"/>
    </xf>
    <xf numFmtId="0" fontId="19" fillId="0" borderId="66" xfId="0" applyFont="1" applyBorder="1" applyAlignment="1" applyProtection="1">
      <alignment horizontal="center" vertical="center" wrapText="1"/>
    </xf>
    <xf numFmtId="0" fontId="19" fillId="0" borderId="67"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1" xfId="0" applyFont="1" applyBorder="1" applyAlignment="1" applyProtection="1">
      <alignment horizontal="center" vertical="center"/>
    </xf>
    <xf numFmtId="0" fontId="19" fillId="0" borderId="43" xfId="0" applyFont="1" applyBorder="1" applyAlignment="1" applyProtection="1">
      <alignment horizontal="center" vertical="center"/>
    </xf>
    <xf numFmtId="14" fontId="9" fillId="0" borderId="62" xfId="1" applyNumberFormat="1" applyFont="1" applyBorder="1" applyAlignment="1" applyProtection="1">
      <alignment horizontal="center" vertical="center"/>
    </xf>
    <xf numFmtId="14" fontId="9" fillId="0" borderId="63" xfId="1" applyNumberFormat="1" applyFont="1" applyBorder="1" applyAlignment="1" applyProtection="1">
      <alignment horizontal="center" vertical="center"/>
    </xf>
    <xf numFmtId="0" fontId="17" fillId="0" borderId="62" xfId="1" applyFont="1" applyBorder="1" applyAlignment="1" applyProtection="1">
      <alignment horizontal="center" vertical="center"/>
    </xf>
    <xf numFmtId="0" fontId="17" fillId="0" borderId="63"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62" xfId="1" quotePrefix="1" applyNumberFormat="1" applyFont="1" applyBorder="1" applyAlignment="1" applyProtection="1">
      <alignment horizontal="center" vertical="center"/>
    </xf>
    <xf numFmtId="164" fontId="17" fillId="0" borderId="62" xfId="1" applyNumberFormat="1" applyFont="1" applyBorder="1" applyAlignment="1" applyProtection="1">
      <alignment horizontal="center" vertical="center"/>
    </xf>
    <xf numFmtId="164" fontId="17" fillId="0" borderId="63" xfId="1" applyNumberFormat="1" applyFont="1" applyBorder="1" applyAlignment="1" applyProtection="1">
      <alignment horizontal="center" vertical="center"/>
    </xf>
    <xf numFmtId="14" fontId="17" fillId="0" borderId="62" xfId="1" quotePrefix="1" applyNumberFormat="1" applyFont="1" applyBorder="1" applyAlignment="1" applyProtection="1">
      <alignment horizontal="center" vertical="center"/>
    </xf>
    <xf numFmtId="14" fontId="17" fillId="0" borderId="62" xfId="1" applyNumberFormat="1" applyFont="1" applyBorder="1" applyAlignment="1" applyProtection="1">
      <alignment horizontal="center" vertical="center"/>
    </xf>
    <xf numFmtId="14" fontId="17" fillId="0" borderId="63" xfId="1" applyNumberFormat="1"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61" xfId="0" applyFont="1" applyBorder="1" applyAlignment="1" applyProtection="1">
      <alignment horizontal="center" vertical="center"/>
    </xf>
    <xf numFmtId="0" fontId="19" fillId="0" borderId="54"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62" xfId="1" applyNumberFormat="1" applyFont="1" applyBorder="1" applyAlignment="1" applyProtection="1">
      <alignment horizontal="center" vertical="center"/>
    </xf>
    <xf numFmtId="164" fontId="8" fillId="0" borderId="63"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3" fillId="0" borderId="64"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46" xfId="0" applyFont="1" applyBorder="1" applyAlignment="1" applyProtection="1">
      <alignment horizontal="center" vertical="center" textRotation="90" wrapText="1"/>
    </xf>
    <xf numFmtId="0" fontId="19" fillId="0" borderId="60" xfId="0" applyFont="1" applyBorder="1" applyAlignment="1" applyProtection="1">
      <alignment horizontal="center" vertical="center"/>
    </xf>
    <xf numFmtId="0" fontId="19" fillId="0" borderId="52"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51" xfId="0" applyFont="1" applyBorder="1" applyAlignment="1" applyProtection="1">
      <alignment horizontal="center" vertical="center"/>
    </xf>
    <xf numFmtId="0" fontId="11" fillId="0" borderId="63" xfId="0" applyFont="1" applyBorder="1" applyAlignment="1" applyProtection="1">
      <alignment horizontal="center" vertical="center" textRotation="90" wrapText="1"/>
    </xf>
    <xf numFmtId="0" fontId="11" fillId="0" borderId="59"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6" fillId="0" borderId="51"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5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7"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4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color auto="1"/>
      </font>
      <numFmt numFmtId="30" formatCode="@"/>
    </dxf>
    <dxf>
      <font>
        <strike val="0"/>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19050</xdr:colOff>
          <xdr:row>4</xdr:row>
          <xdr:rowOff>247650</xdr:rowOff>
        </xdr:to>
        <xdr:pic>
          <xdr:nvPicPr>
            <xdr:cNvPr id="2068" name="Picture 20"/>
            <xdr:cNvPicPr>
              <a:picLocks noChangeAspect="1" noChangeArrowheads="1"/>
              <a:extLst>
                <a:ext uri="{84589F7E-364E-4C9E-8A38-B11213B215E9}">
                  <a14:cameraTool cellRange="'1.Marée'!$B$2:$G$8" spid="_x0000_s2192"/>
                </a:ext>
              </a:extLst>
            </xdr:cNvPicPr>
          </xdr:nvPicPr>
          <xdr:blipFill>
            <a:blip xmlns:r="http://schemas.openxmlformats.org/officeDocument/2006/relationships" r:embed="rId1"/>
            <a:srcRect/>
            <a:stretch>
              <a:fillRect/>
            </a:stretch>
          </xdr:blipFill>
          <xdr:spPr bwMode="auto">
            <a:xfrm>
              <a:off x="11229975"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2"/>
  <sheetViews>
    <sheetView zoomScale="90" zoomScaleNormal="90" workbookViewId="0">
      <selection activeCell="J40" sqref="J40"/>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20.140625" style="47" hidden="1" customWidth="1"/>
    <col min="32" max="16384" width="11.42578125" style="47"/>
  </cols>
  <sheetData>
    <row r="1" spans="2:31" x14ac:dyDescent="0.25">
      <c r="AA1" s="46" t="s">
        <v>112</v>
      </c>
      <c r="AB1" s="46" t="s">
        <v>113</v>
      </c>
      <c r="AC1" s="46" t="s">
        <v>114</v>
      </c>
      <c r="AD1" s="46" t="s">
        <v>115</v>
      </c>
      <c r="AE1" s="47" t="s">
        <v>157</v>
      </c>
    </row>
    <row r="2" spans="2:31" s="88" customFormat="1" ht="15.75" customHeight="1" x14ac:dyDescent="0.25">
      <c r="B2" s="49" t="s">
        <v>71</v>
      </c>
      <c r="C2" s="49"/>
      <c r="D2" s="50"/>
      <c r="E2" s="49" t="s">
        <v>72</v>
      </c>
      <c r="F2" s="115" t="s">
        <v>188</v>
      </c>
      <c r="G2" s="115"/>
      <c r="H2" s="105"/>
      <c r="L2" s="116"/>
      <c r="M2" s="116"/>
      <c r="N2" s="116"/>
      <c r="O2" s="106"/>
      <c r="P2" s="117"/>
      <c r="Q2" s="117"/>
      <c r="R2" s="117"/>
      <c r="AA2" s="85" t="s">
        <v>108</v>
      </c>
      <c r="AB2" s="86" t="s">
        <v>111</v>
      </c>
      <c r="AC2" s="86" t="s">
        <v>61</v>
      </c>
      <c r="AD2" s="76" t="s">
        <v>167</v>
      </c>
      <c r="AE2" s="87" t="s">
        <v>116</v>
      </c>
    </row>
    <row r="3" spans="2:31" s="88" customFormat="1" ht="15.75" customHeight="1" x14ac:dyDescent="0.25">
      <c r="B3" s="49" t="s">
        <v>73</v>
      </c>
      <c r="C3" s="49"/>
      <c r="D3" s="50"/>
      <c r="E3" s="49" t="s">
        <v>72</v>
      </c>
      <c r="F3" s="114" t="s">
        <v>74</v>
      </c>
      <c r="G3" s="114"/>
      <c r="H3" s="105"/>
      <c r="L3" s="116"/>
      <c r="M3" s="116"/>
      <c r="N3" s="116"/>
      <c r="O3" s="106"/>
      <c r="P3" s="117"/>
      <c r="Q3" s="117"/>
      <c r="R3" s="117"/>
      <c r="AA3" s="85" t="s">
        <v>109</v>
      </c>
      <c r="AB3" s="86" t="s">
        <v>110</v>
      </c>
      <c r="AC3" s="86" t="s">
        <v>68</v>
      </c>
      <c r="AD3" s="76" t="s">
        <v>172</v>
      </c>
      <c r="AE3" s="107" t="s">
        <v>117</v>
      </c>
    </row>
    <row r="4" spans="2:31" s="88" customFormat="1" ht="15.75" customHeight="1" x14ac:dyDescent="0.25">
      <c r="B4" s="49" t="s">
        <v>75</v>
      </c>
      <c r="C4" s="49"/>
      <c r="D4" s="50"/>
      <c r="E4" s="49" t="s">
        <v>72</v>
      </c>
      <c r="F4" s="114" t="s">
        <v>189</v>
      </c>
      <c r="G4" s="114"/>
      <c r="H4" s="105"/>
      <c r="L4" s="106"/>
      <c r="M4" s="106"/>
      <c r="N4" s="106"/>
      <c r="O4" s="106"/>
      <c r="P4" s="108"/>
      <c r="Q4" s="108"/>
      <c r="R4" s="108"/>
      <c r="AC4" s="86" t="s">
        <v>69</v>
      </c>
      <c r="AD4" s="76" t="s">
        <v>169</v>
      </c>
      <c r="AE4" s="87" t="s">
        <v>143</v>
      </c>
    </row>
    <row r="5" spans="2:31" s="88" customFormat="1" ht="15.75" customHeight="1" x14ac:dyDescent="0.25">
      <c r="B5" s="51" t="s">
        <v>76</v>
      </c>
      <c r="C5" s="51"/>
      <c r="D5" s="49"/>
      <c r="E5" s="49" t="s">
        <v>72</v>
      </c>
      <c r="F5" s="114" t="s">
        <v>77</v>
      </c>
      <c r="G5" s="114"/>
      <c r="H5" s="105"/>
      <c r="L5" s="106"/>
      <c r="M5" s="106"/>
      <c r="N5" s="106"/>
      <c r="O5" s="106"/>
      <c r="P5" s="108"/>
      <c r="Q5" s="108"/>
      <c r="R5" s="108"/>
      <c r="AD5" s="76" t="s">
        <v>58</v>
      </c>
      <c r="AE5" s="87" t="s">
        <v>144</v>
      </c>
    </row>
    <row r="6" spans="2:31" s="88" customFormat="1" ht="15.75" customHeight="1" x14ac:dyDescent="0.25">
      <c r="B6" s="51" t="s">
        <v>78</v>
      </c>
      <c r="C6" s="51"/>
      <c r="D6" s="49"/>
      <c r="E6" s="49" t="s">
        <v>72</v>
      </c>
      <c r="F6" s="114">
        <v>228128000</v>
      </c>
      <c r="G6" s="114"/>
      <c r="H6" s="105"/>
      <c r="L6" s="106"/>
      <c r="M6" s="106"/>
      <c r="N6" s="106"/>
      <c r="O6" s="106"/>
      <c r="P6" s="108"/>
      <c r="Q6" s="108"/>
      <c r="R6" s="108"/>
      <c r="AD6" s="76" t="s">
        <v>170</v>
      </c>
      <c r="AE6" s="87" t="s">
        <v>119</v>
      </c>
    </row>
    <row r="7" spans="2:31" s="88" customFormat="1" ht="15.75" customHeight="1" x14ac:dyDescent="0.25">
      <c r="B7" s="51" t="s">
        <v>79</v>
      </c>
      <c r="C7" s="51"/>
      <c r="D7" s="50"/>
      <c r="E7" s="49" t="s">
        <v>72</v>
      </c>
      <c r="F7" s="114">
        <v>8812186</v>
      </c>
      <c r="G7" s="114"/>
      <c r="H7" s="105"/>
      <c r="L7" s="106"/>
      <c r="M7" s="106"/>
      <c r="N7" s="106"/>
      <c r="O7" s="106"/>
      <c r="P7" s="108"/>
      <c r="Q7" s="108"/>
      <c r="R7" s="108"/>
      <c r="AD7" s="76" t="s">
        <v>173</v>
      </c>
      <c r="AE7" s="87" t="s">
        <v>139</v>
      </c>
    </row>
    <row r="8" spans="2:31" s="88" customFormat="1" ht="15.75" customHeight="1" x14ac:dyDescent="0.25">
      <c r="B8" s="51" t="s">
        <v>80</v>
      </c>
      <c r="C8" s="51"/>
      <c r="D8" s="50"/>
      <c r="E8" s="49" t="s">
        <v>72</v>
      </c>
      <c r="F8" s="114" t="s">
        <v>190</v>
      </c>
      <c r="G8" s="114"/>
      <c r="H8" s="105"/>
      <c r="L8" s="106"/>
      <c r="M8" s="106"/>
      <c r="N8" s="106"/>
      <c r="O8" s="106"/>
      <c r="P8" s="108"/>
      <c r="Q8" s="108"/>
      <c r="R8" s="108"/>
      <c r="AE8" s="87" t="s">
        <v>120</v>
      </c>
    </row>
    <row r="9" spans="2:31" x14ac:dyDescent="0.25">
      <c r="B9" s="55"/>
      <c r="C9" s="55"/>
      <c r="D9" s="55"/>
      <c r="E9" s="55"/>
      <c r="F9" s="55"/>
      <c r="G9" s="55"/>
      <c r="L9" s="51"/>
      <c r="M9" s="51"/>
      <c r="N9" s="51"/>
      <c r="O9" s="51"/>
      <c r="P9" s="59"/>
      <c r="Q9" s="59"/>
      <c r="R9" s="59"/>
      <c r="AE9" s="87" t="s">
        <v>121</v>
      </c>
    </row>
    <row r="10" spans="2:31" x14ac:dyDescent="0.25">
      <c r="B10" s="52" t="s">
        <v>81</v>
      </c>
      <c r="C10" s="53"/>
      <c r="D10" s="118" t="s">
        <v>191</v>
      </c>
      <c r="E10" s="118"/>
      <c r="F10" s="118"/>
      <c r="G10" s="119"/>
      <c r="L10" s="51"/>
      <c r="M10" s="51"/>
      <c r="N10" s="51"/>
      <c r="O10" s="51"/>
      <c r="P10" s="59"/>
      <c r="Q10" s="59"/>
      <c r="R10" s="59"/>
      <c r="AE10" s="48" t="s">
        <v>123</v>
      </c>
    </row>
    <row r="11" spans="2:31" x14ac:dyDescent="0.25">
      <c r="B11" s="54" t="s">
        <v>82</v>
      </c>
      <c r="C11" s="55"/>
      <c r="D11" s="120" t="s">
        <v>196</v>
      </c>
      <c r="E11" s="120"/>
      <c r="F11" s="120"/>
      <c r="G11" s="121"/>
      <c r="L11" s="51"/>
      <c r="M11" s="51"/>
      <c r="N11" s="51"/>
      <c r="O11" s="51"/>
      <c r="P11" s="59"/>
      <c r="Q11" s="59"/>
      <c r="R11" s="59"/>
      <c r="AE11" s="48" t="s">
        <v>125</v>
      </c>
    </row>
    <row r="12" spans="2:31" x14ac:dyDescent="0.25">
      <c r="L12" s="51"/>
      <c r="M12" s="51"/>
      <c r="N12" s="51"/>
      <c r="O12" s="51"/>
      <c r="P12" s="122"/>
      <c r="Q12" s="122"/>
      <c r="R12" s="122"/>
      <c r="AE12" s="48" t="s">
        <v>145</v>
      </c>
    </row>
    <row r="13" spans="2:31" x14ac:dyDescent="0.25">
      <c r="B13" s="52" t="s">
        <v>83</v>
      </c>
      <c r="C13" s="53"/>
      <c r="D13" s="56" t="s">
        <v>84</v>
      </c>
      <c r="E13" s="57" t="s">
        <v>72</v>
      </c>
      <c r="F13" s="118" t="s">
        <v>192</v>
      </c>
      <c r="G13" s="119"/>
      <c r="L13" s="51"/>
      <c r="M13" s="51"/>
      <c r="N13" s="51"/>
      <c r="O13" s="51"/>
      <c r="P13" s="122"/>
      <c r="Q13" s="122"/>
      <c r="R13" s="122"/>
      <c r="AE13" s="48" t="s">
        <v>127</v>
      </c>
    </row>
    <row r="14" spans="2:31" x14ac:dyDescent="0.25">
      <c r="B14" s="58"/>
      <c r="C14" s="49"/>
      <c r="D14" s="51" t="s">
        <v>85</v>
      </c>
      <c r="E14" s="59" t="s">
        <v>72</v>
      </c>
      <c r="F14" s="123">
        <v>42668</v>
      </c>
      <c r="G14" s="124"/>
      <c r="L14" s="125"/>
      <c r="M14" s="125"/>
      <c r="N14" s="125"/>
      <c r="O14" s="51"/>
      <c r="P14" s="122"/>
      <c r="Q14" s="122"/>
      <c r="R14" s="122"/>
      <c r="AE14" s="48" t="s">
        <v>152</v>
      </c>
    </row>
    <row r="15" spans="2:31" x14ac:dyDescent="0.25">
      <c r="B15" s="58"/>
      <c r="C15" s="49"/>
      <c r="D15" s="51" t="s">
        <v>86</v>
      </c>
      <c r="E15" s="59" t="s">
        <v>72</v>
      </c>
      <c r="F15" s="126">
        <v>0.31944444444444448</v>
      </c>
      <c r="G15" s="127"/>
      <c r="L15" s="125"/>
      <c r="M15" s="125"/>
      <c r="N15" s="125"/>
      <c r="O15" s="51"/>
      <c r="P15" s="122"/>
      <c r="Q15" s="122"/>
      <c r="R15" s="122"/>
      <c r="AE15" s="48" t="s">
        <v>128</v>
      </c>
    </row>
    <row r="16" spans="2:31" x14ac:dyDescent="0.25">
      <c r="B16" s="54"/>
      <c r="C16" s="55"/>
      <c r="D16" s="60" t="s">
        <v>87</v>
      </c>
      <c r="E16" s="61" t="s">
        <v>72</v>
      </c>
      <c r="F16" s="120">
        <v>0</v>
      </c>
      <c r="G16" s="121"/>
      <c r="AE16" s="48" t="s">
        <v>149</v>
      </c>
    </row>
    <row r="17" spans="2:31" x14ac:dyDescent="0.25">
      <c r="F17" s="109"/>
      <c r="G17" s="109"/>
      <c r="AE17" s="48" t="s">
        <v>130</v>
      </c>
    </row>
    <row r="18" spans="2:31" x14ac:dyDescent="0.25">
      <c r="B18" s="52" t="s">
        <v>88</v>
      </c>
      <c r="C18" s="53"/>
      <c r="D18" s="56" t="s">
        <v>84</v>
      </c>
      <c r="E18" s="56" t="s">
        <v>72</v>
      </c>
      <c r="F18" s="118" t="s">
        <v>192</v>
      </c>
      <c r="G18" s="119"/>
      <c r="AE18" s="48" t="s">
        <v>124</v>
      </c>
    </row>
    <row r="19" spans="2:31" x14ac:dyDescent="0.25">
      <c r="B19" s="58"/>
      <c r="C19" s="49"/>
      <c r="D19" s="51" t="s">
        <v>85</v>
      </c>
      <c r="E19" s="51" t="s">
        <v>72</v>
      </c>
      <c r="F19" s="123">
        <v>42709</v>
      </c>
      <c r="G19" s="124"/>
      <c r="AE19" s="48" t="s">
        <v>122</v>
      </c>
    </row>
    <row r="20" spans="2:31" x14ac:dyDescent="0.25">
      <c r="B20" s="58"/>
      <c r="C20" s="49"/>
      <c r="D20" s="51" t="s">
        <v>86</v>
      </c>
      <c r="E20" s="51" t="s">
        <v>72</v>
      </c>
      <c r="F20" s="126">
        <v>0.29166666666666669</v>
      </c>
      <c r="G20" s="127"/>
      <c r="AE20" s="48" t="s">
        <v>154</v>
      </c>
    </row>
    <row r="21" spans="2:31" x14ac:dyDescent="0.25">
      <c r="B21" s="54"/>
      <c r="C21" s="55"/>
      <c r="D21" s="60" t="s">
        <v>87</v>
      </c>
      <c r="E21" s="60" t="s">
        <v>72</v>
      </c>
      <c r="F21" s="120">
        <v>7000</v>
      </c>
      <c r="G21" s="121"/>
      <c r="AE21" s="48" t="s">
        <v>126</v>
      </c>
    </row>
    <row r="22" spans="2:31" ht="12" customHeight="1" x14ac:dyDescent="0.25">
      <c r="AE22" s="48" t="s">
        <v>156</v>
      </c>
    </row>
    <row r="23" spans="2:31" ht="12" customHeight="1" x14ac:dyDescent="0.25">
      <c r="B23" s="89">
        <f>ROUND((F19+F20)-(F14+F15),2)</f>
        <v>40.97</v>
      </c>
      <c r="C23" s="13"/>
      <c r="D23" s="14" t="s">
        <v>89</v>
      </c>
      <c r="E23" s="13"/>
      <c r="F23" s="13"/>
      <c r="G23" s="13"/>
      <c r="H23" s="90">
        <f>F21-F16</f>
        <v>7000</v>
      </c>
      <c r="I23" s="13"/>
      <c r="J23" s="15" t="s">
        <v>90</v>
      </c>
      <c r="AE23" s="48" t="s">
        <v>132</v>
      </c>
    </row>
    <row r="24" spans="2:31" x14ac:dyDescent="0.25">
      <c r="AE24" s="48" t="s">
        <v>129</v>
      </c>
    </row>
    <row r="25" spans="2:31" x14ac:dyDescent="0.25">
      <c r="B25" s="52" t="s">
        <v>91</v>
      </c>
      <c r="C25" s="53"/>
      <c r="D25" s="53"/>
      <c r="E25" s="53"/>
      <c r="F25" s="53"/>
      <c r="G25" s="62"/>
      <c r="H25" s="53" t="s">
        <v>92</v>
      </c>
      <c r="I25" s="53" t="s">
        <v>72</v>
      </c>
      <c r="J25" s="78">
        <f>portant</f>
        <v>39</v>
      </c>
      <c r="AE25" s="48" t="s">
        <v>131</v>
      </c>
    </row>
    <row r="26" spans="2:31" x14ac:dyDescent="0.25">
      <c r="B26" s="58"/>
      <c r="C26" s="49"/>
      <c r="D26" s="49"/>
      <c r="E26" s="49"/>
      <c r="F26" s="49"/>
      <c r="G26" s="49"/>
      <c r="H26" s="49" t="s">
        <v>93</v>
      </c>
      <c r="I26" s="49" t="s">
        <v>72</v>
      </c>
      <c r="J26" s="79">
        <f>nul</f>
        <v>10</v>
      </c>
      <c r="AE26" s="48" t="s">
        <v>155</v>
      </c>
    </row>
    <row r="27" spans="2:31" x14ac:dyDescent="0.25">
      <c r="B27" s="54"/>
      <c r="C27" s="55"/>
      <c r="D27" s="55"/>
      <c r="E27" s="55"/>
      <c r="F27" s="55"/>
      <c r="G27" s="55"/>
      <c r="H27" s="55" t="s">
        <v>94</v>
      </c>
      <c r="I27" s="55" t="s">
        <v>72</v>
      </c>
      <c r="J27" s="80">
        <f>J25+J26</f>
        <v>49</v>
      </c>
      <c r="AE27" s="48" t="s">
        <v>134</v>
      </c>
    </row>
    <row r="28" spans="2:31" x14ac:dyDescent="0.25">
      <c r="AE28" s="48" t="s">
        <v>133</v>
      </c>
    </row>
    <row r="29" spans="2:31" x14ac:dyDescent="0.25">
      <c r="B29" s="52" t="s">
        <v>95</v>
      </c>
      <c r="C29" s="53" t="s">
        <v>72</v>
      </c>
      <c r="D29" s="81">
        <f>'2.Log Book'!J427+'2.Log Book'!L427</f>
        <v>446</v>
      </c>
      <c r="E29" s="63"/>
      <c r="G29" s="52" t="s">
        <v>179</v>
      </c>
      <c r="H29" s="96">
        <f>'2.Log Book'!S427</f>
        <v>49</v>
      </c>
      <c r="AE29" s="48" t="s">
        <v>135</v>
      </c>
    </row>
    <row r="30" spans="2:31" x14ac:dyDescent="0.25">
      <c r="B30" s="58" t="s">
        <v>96</v>
      </c>
      <c r="C30" s="49" t="s">
        <v>72</v>
      </c>
      <c r="D30" s="82">
        <f>'2.Log Book'!M427</f>
        <v>352</v>
      </c>
      <c r="E30" s="64"/>
      <c r="G30" s="54" t="s">
        <v>180</v>
      </c>
      <c r="H30" s="97">
        <f>'2.Log Book'!V427</f>
        <v>0</v>
      </c>
      <c r="AE30" s="48" t="s">
        <v>150</v>
      </c>
    </row>
    <row r="31" spans="2:31" x14ac:dyDescent="0.25">
      <c r="B31" s="58" t="s">
        <v>97</v>
      </c>
      <c r="C31" s="49" t="s">
        <v>72</v>
      </c>
      <c r="D31" s="82">
        <f>'2.Log Book'!O427</f>
        <v>25</v>
      </c>
      <c r="E31" s="64"/>
      <c r="AE31" s="48" t="s">
        <v>146</v>
      </c>
    </row>
    <row r="32" spans="2:31" x14ac:dyDescent="0.25">
      <c r="B32" s="58" t="s">
        <v>98</v>
      </c>
      <c r="C32" s="49" t="s">
        <v>72</v>
      </c>
      <c r="D32" s="82">
        <f>'2.Log Book'!Q427</f>
        <v>1</v>
      </c>
      <c r="E32" s="64"/>
      <c r="AE32" s="48" t="s">
        <v>153</v>
      </c>
    </row>
    <row r="33" spans="2:31" x14ac:dyDescent="0.25">
      <c r="B33" s="58"/>
      <c r="C33" s="49"/>
      <c r="D33" s="83"/>
      <c r="E33" s="64"/>
      <c r="AE33" s="48" t="s">
        <v>137</v>
      </c>
    </row>
    <row r="34" spans="2:31" x14ac:dyDescent="0.25">
      <c r="B34" s="54" t="s">
        <v>99</v>
      </c>
      <c r="C34" s="55" t="s">
        <v>72</v>
      </c>
      <c r="D34" s="84">
        <f>SUM(D29:D32)</f>
        <v>824</v>
      </c>
      <c r="E34" s="65"/>
      <c r="AE34" s="48" t="s">
        <v>138</v>
      </c>
    </row>
    <row r="35" spans="2:31" x14ac:dyDescent="0.25">
      <c r="B35" s="49"/>
      <c r="C35" s="49"/>
      <c r="D35" s="49"/>
      <c r="AE35" s="48" t="s">
        <v>118</v>
      </c>
    </row>
    <row r="36" spans="2:31" x14ac:dyDescent="0.25">
      <c r="AE36" s="48" t="s">
        <v>140</v>
      </c>
    </row>
    <row r="37" spans="2:31" x14ac:dyDescent="0.25">
      <c r="AE37" s="48" t="s">
        <v>141</v>
      </c>
    </row>
    <row r="38" spans="2:31" x14ac:dyDescent="0.25">
      <c r="AE38" s="48" t="s">
        <v>136</v>
      </c>
    </row>
    <row r="39" spans="2:31" x14ac:dyDescent="0.25">
      <c r="AE39" s="48" t="s">
        <v>147</v>
      </c>
    </row>
    <row r="40" spans="2:31" x14ac:dyDescent="0.25">
      <c r="AE40" s="48" t="s">
        <v>151</v>
      </c>
    </row>
    <row r="41" spans="2:31" x14ac:dyDescent="0.25">
      <c r="AE41" s="48" t="s">
        <v>142</v>
      </c>
    </row>
    <row r="42" spans="2:31" x14ac:dyDescent="0.25">
      <c r="AE42" s="48" t="s">
        <v>148</v>
      </c>
    </row>
  </sheetData>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19:G19"/>
    <mergeCell ref="F14:G14"/>
    <mergeCell ref="L14:N14"/>
    <mergeCell ref="P14:R14"/>
    <mergeCell ref="F20:G20"/>
    <mergeCell ref="F21:G21"/>
    <mergeCell ref="F15:G15"/>
    <mergeCell ref="L15:N15"/>
    <mergeCell ref="P15:R15"/>
    <mergeCell ref="F16:G16"/>
    <mergeCell ref="F18:G18"/>
    <mergeCell ref="F5:G5"/>
    <mergeCell ref="F6:G6"/>
    <mergeCell ref="D11:G11"/>
    <mergeCell ref="P12:R12"/>
    <mergeCell ref="F13:G13"/>
    <mergeCell ref="P13:R13"/>
    <mergeCell ref="F7:G7"/>
    <mergeCell ref="F8:G8"/>
    <mergeCell ref="D10:G10"/>
    <mergeCell ref="F4:G4"/>
    <mergeCell ref="F2:G2"/>
    <mergeCell ref="L2:N2"/>
    <mergeCell ref="P2:R2"/>
    <mergeCell ref="F3:G3"/>
    <mergeCell ref="L3:N3"/>
    <mergeCell ref="P3:R3"/>
  </mergeCells>
  <dataValidations count="4">
    <dataValidation type="date" allowBlank="1" showInputMessage="1" showErrorMessage="1" sqref="F19:G19">
      <formula1>41275</formula1>
      <formula2>55153</formula2>
    </dataValidation>
    <dataValidation type="whole" operator="greaterThanOrEqual" showInputMessage="1" showErrorMessage="1" sqref="F21:G21 F16:G16">
      <formula1>0</formula1>
    </dataValidation>
    <dataValidation type="time" allowBlank="1" showInputMessage="1" showErrorMessage="1" sqref="F15:G15 F20:G20">
      <formula1>0</formula1>
      <formula2>0.999305555555556</formula2>
    </dataValidation>
    <dataValidation type="date" allowBlank="1" showInputMessage="1" showErrorMessage="1" sqref="F14:G14">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4294967293" r:id="rId3"/>
  <headerFooter alignWithMargins="0"/>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7"/>
  <sheetViews>
    <sheetView tabSelected="1" zoomScale="65" zoomScaleNormal="65" zoomScaleSheetLayoutView="65" workbookViewId="0">
      <pane ySplit="22" topLeftCell="A23" activePane="bottomLeft" state="frozen"/>
      <selection pane="bottomLeft" activeCell="Y79" sqref="Y79:Y80"/>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6.28515625" style="2" customWidth="1"/>
    <col min="12" max="12" width="6.42578125" style="2" bestFit="1" customWidth="1"/>
    <col min="13" max="13" width="7.5703125" style="2" customWidth="1"/>
    <col min="14" max="14" width="6.28515625"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80" t="s">
        <v>0</v>
      </c>
      <c r="B1" s="281"/>
      <c r="C1" s="281"/>
      <c r="D1" s="281"/>
      <c r="E1" s="281"/>
      <c r="F1" s="281"/>
      <c r="G1" s="281"/>
      <c r="H1" s="281"/>
      <c r="I1" s="281"/>
      <c r="J1" s="282"/>
      <c r="K1" s="280" t="s">
        <v>5</v>
      </c>
      <c r="L1" s="281"/>
      <c r="M1" s="281"/>
      <c r="N1" s="281"/>
      <c r="O1" s="281"/>
      <c r="P1" s="281"/>
      <c r="Q1" s="281"/>
      <c r="R1" s="281"/>
      <c r="S1" s="281"/>
      <c r="T1" s="281"/>
      <c r="U1" s="282"/>
      <c r="V1" s="313" t="s">
        <v>7</v>
      </c>
      <c r="W1" s="309"/>
      <c r="X1" s="309"/>
      <c r="Y1" s="309"/>
      <c r="Z1" s="309"/>
      <c r="AA1" s="309"/>
      <c r="AB1" s="310"/>
      <c r="AC1" s="309" t="s">
        <v>6</v>
      </c>
      <c r="AD1" s="309"/>
      <c r="AE1" s="309"/>
      <c r="AF1" s="309"/>
      <c r="AG1" s="309"/>
      <c r="AH1" s="309"/>
      <c r="AI1" s="309"/>
      <c r="AJ1" s="309"/>
      <c r="AK1" s="309"/>
      <c r="AL1" s="310"/>
      <c r="AM1" s="247" t="s">
        <v>181</v>
      </c>
      <c r="AN1" s="248"/>
      <c r="AO1" s="249"/>
      <c r="AP1" s="17"/>
      <c r="AQ1" s="17"/>
      <c r="AR1" s="17"/>
      <c r="AS1" s="17"/>
      <c r="AT1" s="17"/>
      <c r="AU1" s="17"/>
      <c r="AV1" s="17"/>
      <c r="AW1" s="17"/>
      <c r="AX1" s="17"/>
      <c r="AY1" s="17"/>
      <c r="AZ1" s="17"/>
    </row>
    <row r="2" spans="1:52" ht="20.25" customHeight="1" x14ac:dyDescent="0.2">
      <c r="A2" s="265" t="s">
        <v>1</v>
      </c>
      <c r="B2" s="266"/>
      <c r="C2" s="266"/>
      <c r="D2" s="266"/>
      <c r="E2" s="266"/>
      <c r="F2" s="266"/>
      <c r="G2" s="233" t="str">
        <f>PORT_DEPART</f>
        <v>ABIDJAN</v>
      </c>
      <c r="H2" s="234"/>
      <c r="I2" s="234"/>
      <c r="J2" s="235"/>
      <c r="K2" s="244" t="s">
        <v>1</v>
      </c>
      <c r="L2" s="245"/>
      <c r="M2" s="245"/>
      <c r="N2" s="245"/>
      <c r="O2" s="245"/>
      <c r="P2" s="269" t="str">
        <f>PORT_arrivée</f>
        <v>ABIDJAN</v>
      </c>
      <c r="Q2" s="269"/>
      <c r="R2" s="269"/>
      <c r="S2" s="269"/>
      <c r="T2" s="269"/>
      <c r="U2" s="270"/>
      <c r="V2" s="317" t="str">
        <f>Patron</f>
        <v>LE GAL JEAN CHRISTOPHE</v>
      </c>
      <c r="W2" s="318"/>
      <c r="X2" s="318"/>
      <c r="Y2" s="318"/>
      <c r="Z2" s="318"/>
      <c r="AA2" s="318"/>
      <c r="AB2" s="319"/>
      <c r="AC2" s="311"/>
      <c r="AD2" s="311"/>
      <c r="AE2" s="311"/>
      <c r="AF2" s="311"/>
      <c r="AG2" s="311"/>
      <c r="AH2" s="311"/>
      <c r="AI2" s="311"/>
      <c r="AJ2" s="311"/>
      <c r="AK2" s="311"/>
      <c r="AL2" s="311"/>
      <c r="AM2" s="250"/>
      <c r="AN2" s="251"/>
      <c r="AO2" s="252"/>
    </row>
    <row r="3" spans="1:52" ht="20.25" customHeight="1" thickBot="1" x14ac:dyDescent="0.25">
      <c r="A3" s="217" t="s">
        <v>2</v>
      </c>
      <c r="B3" s="218"/>
      <c r="C3" s="218"/>
      <c r="D3" s="218"/>
      <c r="E3" s="218"/>
      <c r="F3" s="218"/>
      <c r="G3" s="277">
        <f>Date_départ</f>
        <v>42668</v>
      </c>
      <c r="H3" s="278"/>
      <c r="I3" s="278"/>
      <c r="J3" s="279"/>
      <c r="K3" s="217" t="s">
        <v>2</v>
      </c>
      <c r="L3" s="218"/>
      <c r="M3" s="218"/>
      <c r="N3" s="218"/>
      <c r="O3" s="218"/>
      <c r="P3" s="267">
        <f>Date_arrivée</f>
        <v>42709</v>
      </c>
      <c r="Q3" s="267"/>
      <c r="R3" s="267"/>
      <c r="S3" s="267"/>
      <c r="T3" s="267"/>
      <c r="U3" s="268"/>
      <c r="V3" s="320"/>
      <c r="W3" s="321"/>
      <c r="X3" s="321"/>
      <c r="Y3" s="321"/>
      <c r="Z3" s="321"/>
      <c r="AA3" s="321"/>
      <c r="AB3" s="322"/>
      <c r="AC3" s="311"/>
      <c r="AD3" s="311"/>
      <c r="AE3" s="311"/>
      <c r="AF3" s="311"/>
      <c r="AG3" s="311"/>
      <c r="AH3" s="311"/>
      <c r="AI3" s="311"/>
      <c r="AJ3" s="311"/>
      <c r="AK3" s="311"/>
      <c r="AL3" s="311"/>
      <c r="AM3" s="253"/>
      <c r="AN3" s="254"/>
      <c r="AO3" s="255"/>
    </row>
    <row r="4" spans="1:52" ht="20.25" customHeight="1" x14ac:dyDescent="0.25">
      <c r="A4" s="217" t="s">
        <v>3</v>
      </c>
      <c r="B4" s="218"/>
      <c r="C4" s="218"/>
      <c r="D4" s="218"/>
      <c r="E4" s="218"/>
      <c r="F4" s="218"/>
      <c r="G4" s="274">
        <f>Heure_départ</f>
        <v>0.31944444444444448</v>
      </c>
      <c r="H4" s="275"/>
      <c r="I4" s="275"/>
      <c r="J4" s="276"/>
      <c r="K4" s="217" t="s">
        <v>3</v>
      </c>
      <c r="L4" s="218"/>
      <c r="M4" s="218"/>
      <c r="N4" s="218"/>
      <c r="O4" s="218"/>
      <c r="P4" s="293">
        <f>Heure_arrivée</f>
        <v>0.29166666666666669</v>
      </c>
      <c r="Q4" s="293"/>
      <c r="R4" s="293"/>
      <c r="S4" s="293"/>
      <c r="T4" s="293"/>
      <c r="U4" s="294"/>
      <c r="V4" s="323" t="s">
        <v>100</v>
      </c>
      <c r="W4" s="324"/>
      <c r="X4" s="327" t="str">
        <f>Nr_Marée</f>
        <v>Marée Oct/Déc 2016</v>
      </c>
      <c r="Y4" s="327"/>
      <c r="Z4" s="327"/>
      <c r="AA4" s="327"/>
      <c r="AB4" s="328"/>
      <c r="AC4" s="311"/>
      <c r="AD4" s="311"/>
      <c r="AE4" s="311"/>
      <c r="AF4" s="311"/>
      <c r="AG4" s="311"/>
      <c r="AH4" s="311"/>
      <c r="AI4" s="311"/>
      <c r="AJ4" s="311"/>
      <c r="AK4" s="311"/>
      <c r="AL4" s="311"/>
      <c r="AM4" s="98"/>
      <c r="AN4" s="99"/>
      <c r="AO4" s="103">
        <f>AU21</f>
        <v>6</v>
      </c>
    </row>
    <row r="5" spans="1:52" ht="20.25" customHeight="1" thickBot="1" x14ac:dyDescent="0.25">
      <c r="A5" s="236" t="s">
        <v>4</v>
      </c>
      <c r="B5" s="237"/>
      <c r="C5" s="237"/>
      <c r="D5" s="237"/>
      <c r="E5" s="237"/>
      <c r="F5" s="237"/>
      <c r="G5" s="271">
        <f>Loch_départ</f>
        <v>0</v>
      </c>
      <c r="H5" s="272"/>
      <c r="I5" s="272"/>
      <c r="J5" s="273"/>
      <c r="K5" s="236" t="s">
        <v>4</v>
      </c>
      <c r="L5" s="237"/>
      <c r="M5" s="237"/>
      <c r="N5" s="237"/>
      <c r="O5" s="237"/>
      <c r="P5" s="291">
        <f>Loch_arrivée</f>
        <v>7000</v>
      </c>
      <c r="Q5" s="291"/>
      <c r="R5" s="291"/>
      <c r="S5" s="291"/>
      <c r="T5" s="291"/>
      <c r="U5" s="292"/>
      <c r="V5" s="325"/>
      <c r="W5" s="326"/>
      <c r="X5" s="329"/>
      <c r="Y5" s="329"/>
      <c r="Z5" s="329"/>
      <c r="AA5" s="329"/>
      <c r="AB5" s="330"/>
      <c r="AC5" s="312"/>
      <c r="AD5" s="312"/>
      <c r="AE5" s="312"/>
      <c r="AF5" s="312"/>
      <c r="AG5" s="312"/>
      <c r="AH5" s="312"/>
      <c r="AI5" s="312"/>
      <c r="AJ5" s="312"/>
      <c r="AK5" s="312"/>
      <c r="AL5" s="312"/>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83" t="s">
        <v>8</v>
      </c>
      <c r="B7" s="284" t="s">
        <v>106</v>
      </c>
      <c r="C7" s="285"/>
      <c r="D7" s="285"/>
      <c r="E7" s="285"/>
      <c r="F7" s="286"/>
      <c r="G7" s="223" t="s">
        <v>9</v>
      </c>
      <c r="H7" s="224"/>
      <c r="I7" s="224"/>
      <c r="J7" s="223" t="s">
        <v>52</v>
      </c>
      <c r="K7" s="224"/>
      <c r="L7" s="224"/>
      <c r="M7" s="224"/>
      <c r="N7" s="224"/>
      <c r="O7" s="224"/>
      <c r="P7" s="224"/>
      <c r="Q7" s="224"/>
      <c r="R7" s="224"/>
      <c r="S7" s="224"/>
      <c r="T7" s="224"/>
      <c r="U7" s="224"/>
      <c r="V7" s="224"/>
      <c r="W7" s="224"/>
      <c r="X7" s="225"/>
      <c r="Y7" s="256" t="s">
        <v>45</v>
      </c>
      <c r="Z7" s="257"/>
      <c r="AA7" s="257"/>
      <c r="AB7" s="257"/>
      <c r="AC7" s="257"/>
      <c r="AD7" s="258"/>
      <c r="AE7" s="70" t="s">
        <v>56</v>
      </c>
      <c r="AF7" s="19" t="s">
        <v>62</v>
      </c>
      <c r="AG7" s="71" t="s">
        <v>57</v>
      </c>
      <c r="AH7" s="223" t="s">
        <v>43</v>
      </c>
      <c r="AI7" s="224"/>
      <c r="AJ7" s="224"/>
      <c r="AK7" s="224"/>
      <c r="AL7" s="225"/>
      <c r="AM7" s="335" t="s">
        <v>42</v>
      </c>
      <c r="AN7" s="195" t="s">
        <v>183</v>
      </c>
      <c r="AO7" s="197"/>
    </row>
    <row r="8" spans="1:52" ht="18" customHeight="1" x14ac:dyDescent="0.25">
      <c r="A8" s="246"/>
      <c r="B8" s="287"/>
      <c r="C8" s="288"/>
      <c r="D8" s="288"/>
      <c r="E8" s="288"/>
      <c r="F8" s="289"/>
      <c r="G8" s="226" t="s">
        <v>10</v>
      </c>
      <c r="H8" s="227"/>
      <c r="I8" s="227"/>
      <c r="J8" s="226" t="s">
        <v>53</v>
      </c>
      <c r="K8" s="227"/>
      <c r="L8" s="339"/>
      <c r="M8" s="339"/>
      <c r="N8" s="339"/>
      <c r="O8" s="339"/>
      <c r="P8" s="339"/>
      <c r="Q8" s="339"/>
      <c r="R8" s="339"/>
      <c r="S8" s="339"/>
      <c r="T8" s="339"/>
      <c r="U8" s="339"/>
      <c r="V8" s="339"/>
      <c r="W8" s="339"/>
      <c r="X8" s="227"/>
      <c r="Y8" s="259" t="s">
        <v>44</v>
      </c>
      <c r="Z8" s="260"/>
      <c r="AA8" s="260"/>
      <c r="AB8" s="260"/>
      <c r="AC8" s="260"/>
      <c r="AD8" s="261"/>
      <c r="AE8" s="72" t="s">
        <v>101</v>
      </c>
      <c r="AF8" s="20" t="s">
        <v>62</v>
      </c>
      <c r="AG8" s="73" t="s">
        <v>57</v>
      </c>
      <c r="AH8" s="226" t="s">
        <v>102</v>
      </c>
      <c r="AI8" s="227"/>
      <c r="AJ8" s="227"/>
      <c r="AK8" s="227"/>
      <c r="AL8" s="228"/>
      <c r="AM8" s="336"/>
      <c r="AN8" s="333" t="s">
        <v>184</v>
      </c>
      <c r="AO8" s="334"/>
    </row>
    <row r="9" spans="1:52" ht="18" customHeight="1" thickBot="1" x14ac:dyDescent="0.3">
      <c r="A9" s="246"/>
      <c r="B9" s="287"/>
      <c r="C9" s="288"/>
      <c r="D9" s="288"/>
      <c r="E9" s="288"/>
      <c r="F9" s="289"/>
      <c r="G9" s="305" t="s">
        <v>11</v>
      </c>
      <c r="H9" s="306"/>
      <c r="I9" s="306"/>
      <c r="J9" s="226" t="s">
        <v>54</v>
      </c>
      <c r="K9" s="227"/>
      <c r="L9" s="339"/>
      <c r="M9" s="339"/>
      <c r="N9" s="339"/>
      <c r="O9" s="339"/>
      <c r="P9" s="339"/>
      <c r="Q9" s="339"/>
      <c r="R9" s="339"/>
      <c r="S9" s="339"/>
      <c r="T9" s="339"/>
      <c r="U9" s="339"/>
      <c r="V9" s="339"/>
      <c r="W9" s="339"/>
      <c r="X9" s="227"/>
      <c r="Y9" s="262" t="s">
        <v>45</v>
      </c>
      <c r="Z9" s="263"/>
      <c r="AA9" s="263"/>
      <c r="AB9" s="263"/>
      <c r="AC9" s="263"/>
      <c r="AD9" s="264"/>
      <c r="AE9" s="72" t="s">
        <v>59</v>
      </c>
      <c r="AF9" s="20" t="s">
        <v>104</v>
      </c>
      <c r="AG9" s="74" t="s">
        <v>63</v>
      </c>
      <c r="AH9" s="229" t="s">
        <v>103</v>
      </c>
      <c r="AI9" s="230"/>
      <c r="AJ9" s="230"/>
      <c r="AK9" s="230"/>
      <c r="AL9" s="231"/>
      <c r="AM9" s="336"/>
      <c r="AN9" s="333" t="s">
        <v>185</v>
      </c>
      <c r="AO9" s="334"/>
    </row>
    <row r="10" spans="1:52" ht="18" customHeight="1" x14ac:dyDescent="0.2">
      <c r="A10" s="246"/>
      <c r="B10" s="287"/>
      <c r="C10" s="288"/>
      <c r="D10" s="288"/>
      <c r="E10" s="288"/>
      <c r="F10" s="289"/>
      <c r="G10" s="199" t="s">
        <v>12</v>
      </c>
      <c r="H10" s="193" t="s">
        <v>13</v>
      </c>
      <c r="I10" s="193" t="s">
        <v>64</v>
      </c>
      <c r="J10" s="290">
        <v>1</v>
      </c>
      <c r="K10" s="141"/>
      <c r="L10" s="142"/>
      <c r="M10" s="290">
        <v>2</v>
      </c>
      <c r="N10" s="142"/>
      <c r="O10" s="290">
        <v>3</v>
      </c>
      <c r="P10" s="142"/>
      <c r="Q10" s="141">
        <v>4</v>
      </c>
      <c r="R10" s="142"/>
      <c r="S10" s="189" t="s">
        <v>31</v>
      </c>
      <c r="T10" s="219"/>
      <c r="U10" s="190"/>
      <c r="V10" s="195" t="s">
        <v>36</v>
      </c>
      <c r="W10" s="196"/>
      <c r="X10" s="197"/>
      <c r="Y10" s="198" t="s">
        <v>39</v>
      </c>
      <c r="Z10" s="201" t="s">
        <v>70</v>
      </c>
      <c r="AA10" s="192" t="s">
        <v>49</v>
      </c>
      <c r="AB10" s="192" t="s">
        <v>40</v>
      </c>
      <c r="AC10" s="192" t="s">
        <v>50</v>
      </c>
      <c r="AD10" s="314" t="s">
        <v>41</v>
      </c>
      <c r="AE10" s="204" t="s">
        <v>60</v>
      </c>
      <c r="AF10" s="340" t="s">
        <v>168</v>
      </c>
      <c r="AG10" s="186" t="s">
        <v>186</v>
      </c>
      <c r="AH10" s="206" t="s">
        <v>105</v>
      </c>
      <c r="AI10" s="207"/>
      <c r="AJ10" s="207"/>
      <c r="AK10" s="207"/>
      <c r="AL10" s="186"/>
      <c r="AM10" s="337"/>
      <c r="AN10" s="199" t="s">
        <v>47</v>
      </c>
      <c r="AO10" s="315" t="s">
        <v>51</v>
      </c>
    </row>
    <row r="11" spans="1:52" ht="18" customHeight="1" x14ac:dyDescent="0.2">
      <c r="A11" s="246"/>
      <c r="B11" s="287"/>
      <c r="C11" s="288"/>
      <c r="D11" s="288"/>
      <c r="E11" s="288"/>
      <c r="F11" s="289"/>
      <c r="G11" s="199"/>
      <c r="H11" s="193"/>
      <c r="I11" s="193"/>
      <c r="J11" s="191" t="s">
        <v>14</v>
      </c>
      <c r="K11" s="143"/>
      <c r="L11" s="144"/>
      <c r="M11" s="191" t="s">
        <v>23</v>
      </c>
      <c r="N11" s="144"/>
      <c r="O11" s="191" t="s">
        <v>26</v>
      </c>
      <c r="P11" s="144"/>
      <c r="Q11" s="143" t="s">
        <v>163</v>
      </c>
      <c r="R11" s="144"/>
      <c r="S11" s="220"/>
      <c r="T11" s="221"/>
      <c r="U11" s="222"/>
      <c r="V11" s="238" t="s">
        <v>32</v>
      </c>
      <c r="W11" s="239"/>
      <c r="X11" s="240"/>
      <c r="Y11" s="199"/>
      <c r="Z11" s="202"/>
      <c r="AA11" s="193"/>
      <c r="AB11" s="193"/>
      <c r="AC11" s="193"/>
      <c r="AD11" s="315"/>
      <c r="AE11" s="205"/>
      <c r="AF11" s="341"/>
      <c r="AG11" s="187"/>
      <c r="AH11" s="208"/>
      <c r="AI11" s="209"/>
      <c r="AJ11" s="209"/>
      <c r="AK11" s="209"/>
      <c r="AL11" s="187"/>
      <c r="AM11" s="337"/>
      <c r="AN11" s="199"/>
      <c r="AO11" s="315"/>
    </row>
    <row r="12" spans="1:52" ht="18" customHeight="1" thickBot="1" x14ac:dyDescent="0.25">
      <c r="A12" s="246" t="s">
        <v>46</v>
      </c>
      <c r="B12" s="301" t="s">
        <v>66</v>
      </c>
      <c r="C12" s="288"/>
      <c r="D12" s="288"/>
      <c r="E12" s="288"/>
      <c r="F12" s="289"/>
      <c r="G12" s="199"/>
      <c r="H12" s="193"/>
      <c r="I12" s="193"/>
      <c r="J12" s="191"/>
      <c r="K12" s="143"/>
      <c r="L12" s="144"/>
      <c r="M12" s="191"/>
      <c r="N12" s="144"/>
      <c r="O12" s="191"/>
      <c r="P12" s="144"/>
      <c r="Q12" s="143"/>
      <c r="R12" s="144"/>
      <c r="S12" s="295" t="s">
        <v>67</v>
      </c>
      <c r="T12" s="296"/>
      <c r="U12" s="297"/>
      <c r="V12" s="241"/>
      <c r="W12" s="242"/>
      <c r="X12" s="243"/>
      <c r="Y12" s="199"/>
      <c r="Z12" s="202"/>
      <c r="AA12" s="193"/>
      <c r="AB12" s="193"/>
      <c r="AC12" s="193"/>
      <c r="AD12" s="315"/>
      <c r="AE12" s="205"/>
      <c r="AF12" s="342"/>
      <c r="AG12" s="187"/>
      <c r="AH12" s="208"/>
      <c r="AI12" s="209"/>
      <c r="AJ12" s="209"/>
      <c r="AK12" s="209"/>
      <c r="AL12" s="187"/>
      <c r="AM12" s="337"/>
      <c r="AN12" s="199"/>
      <c r="AO12" s="315"/>
    </row>
    <row r="13" spans="1:52" ht="18" customHeight="1" x14ac:dyDescent="0.2">
      <c r="A13" s="246"/>
      <c r="B13" s="287"/>
      <c r="C13" s="288"/>
      <c r="D13" s="288"/>
      <c r="E13" s="288"/>
      <c r="F13" s="289"/>
      <c r="G13" s="199"/>
      <c r="H13" s="193"/>
      <c r="I13" s="193"/>
      <c r="J13" s="191" t="s">
        <v>15</v>
      </c>
      <c r="K13" s="143"/>
      <c r="L13" s="144"/>
      <c r="M13" s="191" t="s">
        <v>24</v>
      </c>
      <c r="N13" s="144"/>
      <c r="O13" s="191" t="s">
        <v>26</v>
      </c>
      <c r="P13" s="144"/>
      <c r="Q13" s="143" t="s">
        <v>164</v>
      </c>
      <c r="R13" s="144"/>
      <c r="S13" s="295"/>
      <c r="T13" s="296"/>
      <c r="U13" s="297"/>
      <c r="V13" s="195" t="s">
        <v>37</v>
      </c>
      <c r="W13" s="196"/>
      <c r="X13" s="197"/>
      <c r="Y13" s="199"/>
      <c r="Z13" s="202"/>
      <c r="AA13" s="193"/>
      <c r="AB13" s="193"/>
      <c r="AC13" s="193"/>
      <c r="AD13" s="315"/>
      <c r="AE13" s="111" t="s">
        <v>187</v>
      </c>
      <c r="AF13" s="77" t="s">
        <v>167</v>
      </c>
      <c r="AG13" s="187"/>
      <c r="AH13" s="208"/>
      <c r="AI13" s="209"/>
      <c r="AJ13" s="209"/>
      <c r="AK13" s="209"/>
      <c r="AL13" s="187"/>
      <c r="AM13" s="337"/>
      <c r="AN13" s="199"/>
      <c r="AO13" s="315"/>
    </row>
    <row r="14" spans="1:52" ht="18" customHeight="1" thickBot="1" x14ac:dyDescent="0.25">
      <c r="A14" s="246"/>
      <c r="B14" s="287"/>
      <c r="C14" s="288"/>
      <c r="D14" s="288"/>
      <c r="E14" s="288"/>
      <c r="F14" s="289"/>
      <c r="G14" s="199"/>
      <c r="H14" s="193"/>
      <c r="I14" s="193"/>
      <c r="J14" s="191"/>
      <c r="K14" s="143"/>
      <c r="L14" s="144"/>
      <c r="M14" s="191"/>
      <c r="N14" s="144"/>
      <c r="O14" s="191"/>
      <c r="P14" s="144"/>
      <c r="Q14" s="143"/>
      <c r="R14" s="144"/>
      <c r="S14" s="298"/>
      <c r="T14" s="299"/>
      <c r="U14" s="300"/>
      <c r="V14" s="238" t="s">
        <v>33</v>
      </c>
      <c r="W14" s="239"/>
      <c r="X14" s="240"/>
      <c r="Y14" s="199"/>
      <c r="Z14" s="202"/>
      <c r="AA14" s="193"/>
      <c r="AB14" s="193"/>
      <c r="AC14" s="193"/>
      <c r="AD14" s="315"/>
      <c r="AE14" s="68" t="s">
        <v>68</v>
      </c>
      <c r="AF14" s="212" t="s">
        <v>171</v>
      </c>
      <c r="AG14" s="187"/>
      <c r="AH14" s="208"/>
      <c r="AI14" s="209"/>
      <c r="AJ14" s="209"/>
      <c r="AK14" s="209"/>
      <c r="AL14" s="187"/>
      <c r="AM14" s="337"/>
      <c r="AN14" s="199"/>
      <c r="AO14" s="315"/>
    </row>
    <row r="15" spans="1:52" ht="18" customHeight="1" thickBot="1" x14ac:dyDescent="0.25">
      <c r="A15" s="246"/>
      <c r="B15" s="287"/>
      <c r="C15" s="288"/>
      <c r="D15" s="288"/>
      <c r="E15" s="288"/>
      <c r="F15" s="289"/>
      <c r="G15" s="199"/>
      <c r="H15" s="193"/>
      <c r="I15" s="193"/>
      <c r="J15" s="191"/>
      <c r="K15" s="143"/>
      <c r="L15" s="144"/>
      <c r="M15" s="191"/>
      <c r="N15" s="144"/>
      <c r="O15" s="191"/>
      <c r="P15" s="144"/>
      <c r="Q15" s="143"/>
      <c r="R15" s="144"/>
      <c r="S15" s="290" t="s">
        <v>34</v>
      </c>
      <c r="T15" s="141"/>
      <c r="U15" s="142"/>
      <c r="V15" s="241"/>
      <c r="W15" s="242"/>
      <c r="X15" s="243"/>
      <c r="Y15" s="199"/>
      <c r="Z15" s="202"/>
      <c r="AA15" s="193"/>
      <c r="AB15" s="193"/>
      <c r="AC15" s="193"/>
      <c r="AD15" s="315"/>
      <c r="AE15" s="69" t="s">
        <v>69</v>
      </c>
      <c r="AF15" s="214"/>
      <c r="AG15" s="187"/>
      <c r="AH15" s="208"/>
      <c r="AI15" s="209"/>
      <c r="AJ15" s="209"/>
      <c r="AK15" s="209"/>
      <c r="AL15" s="187"/>
      <c r="AM15" s="337"/>
      <c r="AN15" s="199"/>
      <c r="AO15" s="315"/>
    </row>
    <row r="16" spans="1:52" ht="18" customHeight="1" x14ac:dyDescent="0.2">
      <c r="A16" s="246"/>
      <c r="B16" s="287"/>
      <c r="C16" s="288"/>
      <c r="D16" s="288"/>
      <c r="E16" s="288"/>
      <c r="F16" s="289"/>
      <c r="G16" s="199"/>
      <c r="H16" s="193"/>
      <c r="I16" s="193"/>
      <c r="J16" s="191" t="s">
        <v>16</v>
      </c>
      <c r="K16" s="143"/>
      <c r="L16" s="144"/>
      <c r="M16" s="191" t="s">
        <v>25</v>
      </c>
      <c r="N16" s="144"/>
      <c r="O16" s="191" t="s">
        <v>27</v>
      </c>
      <c r="P16" s="144"/>
      <c r="Q16" s="143" t="s">
        <v>14</v>
      </c>
      <c r="R16" s="144"/>
      <c r="S16" s="191"/>
      <c r="T16" s="143"/>
      <c r="U16" s="144"/>
      <c r="V16" s="195" t="s">
        <v>38</v>
      </c>
      <c r="W16" s="196"/>
      <c r="X16" s="197"/>
      <c r="Y16" s="199"/>
      <c r="Z16" s="202"/>
      <c r="AA16" s="193"/>
      <c r="AB16" s="193"/>
      <c r="AC16" s="193"/>
      <c r="AD16" s="315"/>
      <c r="AE16" s="205" t="s">
        <v>55</v>
      </c>
      <c r="AF16" s="110" t="s">
        <v>169</v>
      </c>
      <c r="AG16" s="187"/>
      <c r="AH16" s="208"/>
      <c r="AI16" s="209"/>
      <c r="AJ16" s="209"/>
      <c r="AK16" s="209"/>
      <c r="AL16" s="187"/>
      <c r="AM16" s="337"/>
      <c r="AN16" s="199"/>
      <c r="AO16" s="315"/>
    </row>
    <row r="17" spans="1:47" ht="18" customHeight="1" thickBot="1" x14ac:dyDescent="0.25">
      <c r="A17" s="246" t="s">
        <v>8</v>
      </c>
      <c r="B17" s="301" t="s">
        <v>107</v>
      </c>
      <c r="C17" s="288"/>
      <c r="D17" s="288"/>
      <c r="E17" s="288"/>
      <c r="F17" s="289"/>
      <c r="G17" s="199"/>
      <c r="H17" s="193"/>
      <c r="I17" s="193"/>
      <c r="J17" s="191"/>
      <c r="K17" s="143"/>
      <c r="L17" s="144"/>
      <c r="M17" s="191"/>
      <c r="N17" s="144"/>
      <c r="O17" s="191"/>
      <c r="P17" s="144"/>
      <c r="Q17" s="143"/>
      <c r="R17" s="144"/>
      <c r="S17" s="238" t="s">
        <v>35</v>
      </c>
      <c r="T17" s="239"/>
      <c r="U17" s="240"/>
      <c r="V17" s="238" t="s">
        <v>35</v>
      </c>
      <c r="W17" s="239"/>
      <c r="X17" s="240"/>
      <c r="Y17" s="199"/>
      <c r="Z17" s="202"/>
      <c r="AA17" s="193"/>
      <c r="AB17" s="193"/>
      <c r="AC17" s="193"/>
      <c r="AD17" s="315"/>
      <c r="AE17" s="205"/>
      <c r="AF17" s="75" t="s">
        <v>58</v>
      </c>
      <c r="AG17" s="187"/>
      <c r="AH17" s="208"/>
      <c r="AI17" s="209"/>
      <c r="AJ17" s="209"/>
      <c r="AK17" s="209"/>
      <c r="AL17" s="187"/>
      <c r="AM17" s="337"/>
      <c r="AN17" s="199"/>
      <c r="AO17" s="315"/>
    </row>
    <row r="18" spans="1:47" ht="18" customHeight="1" thickBot="1" x14ac:dyDescent="0.25">
      <c r="A18" s="246"/>
      <c r="B18" s="287"/>
      <c r="C18" s="288"/>
      <c r="D18" s="288"/>
      <c r="E18" s="288"/>
      <c r="F18" s="289"/>
      <c r="G18" s="199"/>
      <c r="H18" s="193"/>
      <c r="I18" s="307"/>
      <c r="J18" s="189" t="s">
        <v>178</v>
      </c>
      <c r="K18" s="190"/>
      <c r="L18" s="91" t="s">
        <v>177</v>
      </c>
      <c r="M18" s="331" t="s">
        <v>175</v>
      </c>
      <c r="N18" s="216"/>
      <c r="O18" s="331" t="s">
        <v>174</v>
      </c>
      <c r="P18" s="216"/>
      <c r="Q18" s="215" t="s">
        <v>165</v>
      </c>
      <c r="R18" s="216"/>
      <c r="S18" s="241"/>
      <c r="T18" s="242"/>
      <c r="U18" s="243"/>
      <c r="V18" s="241"/>
      <c r="W18" s="242"/>
      <c r="X18" s="243"/>
      <c r="Y18" s="199"/>
      <c r="Z18" s="202"/>
      <c r="AA18" s="193"/>
      <c r="AB18" s="193"/>
      <c r="AC18" s="193"/>
      <c r="AD18" s="315"/>
      <c r="AE18" s="205"/>
      <c r="AF18" s="343" t="s">
        <v>170</v>
      </c>
      <c r="AG18" s="187"/>
      <c r="AH18" s="208"/>
      <c r="AI18" s="209"/>
      <c r="AJ18" s="209"/>
      <c r="AK18" s="209"/>
      <c r="AL18" s="187"/>
      <c r="AM18" s="337"/>
      <c r="AN18" s="199"/>
      <c r="AO18" s="315"/>
    </row>
    <row r="19" spans="1:47" ht="18" customHeight="1" x14ac:dyDescent="0.2">
      <c r="A19" s="246"/>
      <c r="B19" s="287"/>
      <c r="C19" s="288"/>
      <c r="D19" s="288"/>
      <c r="E19" s="288"/>
      <c r="F19" s="289"/>
      <c r="G19" s="199"/>
      <c r="H19" s="193"/>
      <c r="I19" s="307"/>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9"/>
      <c r="Z19" s="202"/>
      <c r="AA19" s="193"/>
      <c r="AB19" s="193"/>
      <c r="AC19" s="193"/>
      <c r="AD19" s="315"/>
      <c r="AE19" s="205"/>
      <c r="AF19" s="214"/>
      <c r="AG19" s="187"/>
      <c r="AH19" s="208"/>
      <c r="AI19" s="209"/>
      <c r="AJ19" s="209"/>
      <c r="AK19" s="209"/>
      <c r="AL19" s="187"/>
      <c r="AM19" s="337"/>
      <c r="AN19" s="199"/>
      <c r="AO19" s="315"/>
      <c r="AS19" s="18" t="s">
        <v>162</v>
      </c>
    </row>
    <row r="20" spans="1:47" ht="18" customHeight="1" x14ac:dyDescent="0.2">
      <c r="A20" s="246"/>
      <c r="B20" s="287"/>
      <c r="C20" s="288"/>
      <c r="D20" s="288"/>
      <c r="E20" s="288"/>
      <c r="F20" s="289"/>
      <c r="G20" s="199"/>
      <c r="H20" s="193"/>
      <c r="I20" s="307"/>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9"/>
      <c r="Z20" s="202"/>
      <c r="AA20" s="193"/>
      <c r="AB20" s="193"/>
      <c r="AC20" s="193"/>
      <c r="AD20" s="315"/>
      <c r="AE20" s="205"/>
      <c r="AF20" s="212" t="s">
        <v>173</v>
      </c>
      <c r="AG20" s="187"/>
      <c r="AH20" s="208"/>
      <c r="AI20" s="209"/>
      <c r="AJ20" s="209"/>
      <c r="AK20" s="209"/>
      <c r="AL20" s="187"/>
      <c r="AM20" s="337"/>
      <c r="AN20" s="199"/>
      <c r="AO20" s="315"/>
      <c r="AS20" s="18" t="s">
        <v>160</v>
      </c>
      <c r="AT20" s="18" t="s">
        <v>161</v>
      </c>
    </row>
    <row r="21" spans="1:47" ht="18" customHeight="1" thickBot="1" x14ac:dyDescent="0.25">
      <c r="A21" s="332"/>
      <c r="B21" s="302"/>
      <c r="C21" s="303"/>
      <c r="D21" s="303"/>
      <c r="E21" s="303"/>
      <c r="F21" s="304"/>
      <c r="G21" s="200"/>
      <c r="H21" s="194"/>
      <c r="I21" s="308"/>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00"/>
      <c r="Z21" s="203"/>
      <c r="AA21" s="194"/>
      <c r="AB21" s="194"/>
      <c r="AC21" s="194"/>
      <c r="AD21" s="316"/>
      <c r="AE21" s="232"/>
      <c r="AF21" s="213"/>
      <c r="AG21" s="188"/>
      <c r="AH21" s="210"/>
      <c r="AI21" s="211"/>
      <c r="AJ21" s="211"/>
      <c r="AK21" s="211"/>
      <c r="AL21" s="188"/>
      <c r="AM21" s="338"/>
      <c r="AN21" s="200"/>
      <c r="AO21" s="316"/>
      <c r="AS21" s="18">
        <f>SUM(AQ23:AQ1408)</f>
        <v>39</v>
      </c>
      <c r="AT21" s="18">
        <f>SUM(AR23:AR1408)</f>
        <v>10</v>
      </c>
      <c r="AU21" s="18">
        <f>MAX(AU23:AU424)</f>
        <v>6</v>
      </c>
    </row>
    <row r="22" spans="1:47" ht="18" customHeight="1" thickBot="1" x14ac:dyDescent="0.25">
      <c r="A22" s="331" t="s">
        <v>65</v>
      </c>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6"/>
      <c r="AQ22" s="41" t="s">
        <v>160</v>
      </c>
      <c r="AR22" s="41" t="s">
        <v>161</v>
      </c>
      <c r="AU22" s="18" t="s">
        <v>182</v>
      </c>
    </row>
    <row r="23" spans="1:47" ht="18" customHeight="1" x14ac:dyDescent="0.2">
      <c r="A23" s="130">
        <v>42669</v>
      </c>
      <c r="B23" s="132" t="s">
        <v>193</v>
      </c>
      <c r="C23" s="133"/>
      <c r="D23" s="133"/>
      <c r="E23" s="133"/>
      <c r="F23" s="134"/>
      <c r="G23" s="151"/>
      <c r="H23" s="153"/>
      <c r="I23" s="155"/>
      <c r="J23" s="128"/>
      <c r="K23" s="160"/>
      <c r="L23" s="162"/>
      <c r="M23" s="128"/>
      <c r="N23" s="160"/>
      <c r="O23" s="128"/>
      <c r="P23" s="158"/>
      <c r="Q23" s="128"/>
      <c r="R23" s="158"/>
      <c r="S23" s="156"/>
      <c r="T23" s="177"/>
      <c r="U23" s="179"/>
      <c r="V23" s="156"/>
      <c r="W23" s="177"/>
      <c r="X23" s="179"/>
      <c r="Y23" s="181"/>
      <c r="Z23" s="182"/>
      <c r="AA23" s="184"/>
      <c r="AB23" s="184"/>
      <c r="AC23" s="184"/>
      <c r="AD23" s="170"/>
      <c r="AE23" s="12"/>
      <c r="AF23" s="164"/>
      <c r="AG23" s="164" t="s">
        <v>123</v>
      </c>
      <c r="AH23" s="132" t="s">
        <v>195</v>
      </c>
      <c r="AI23" s="172"/>
      <c r="AJ23" s="172"/>
      <c r="AK23" s="172"/>
      <c r="AL23" s="173"/>
      <c r="AM23" s="166">
        <v>29.1</v>
      </c>
      <c r="AN23" s="166">
        <v>90</v>
      </c>
      <c r="AO23" s="168">
        <v>0.5</v>
      </c>
      <c r="AQ23" s="185">
        <f>IF(G23="x", 1,0)</f>
        <v>0</v>
      </c>
      <c r="AR23" s="185">
        <f>IF(H23="x", 1,0)</f>
        <v>0</v>
      </c>
      <c r="AU23" s="344">
        <f>IF(A23="","",1)</f>
        <v>1</v>
      </c>
    </row>
    <row r="24" spans="1:47" ht="18" customHeight="1" thickBot="1" x14ac:dyDescent="0.25">
      <c r="A24" s="131"/>
      <c r="B24" s="135" t="s">
        <v>194</v>
      </c>
      <c r="C24" s="136"/>
      <c r="D24" s="136"/>
      <c r="E24" s="136"/>
      <c r="F24" s="137"/>
      <c r="G24" s="152"/>
      <c r="H24" s="154"/>
      <c r="I24" s="154"/>
      <c r="J24" s="129"/>
      <c r="K24" s="161"/>
      <c r="L24" s="163"/>
      <c r="M24" s="129"/>
      <c r="N24" s="161"/>
      <c r="O24" s="129"/>
      <c r="P24" s="159"/>
      <c r="Q24" s="129"/>
      <c r="R24" s="159"/>
      <c r="S24" s="157"/>
      <c r="T24" s="178"/>
      <c r="U24" s="180"/>
      <c r="V24" s="157"/>
      <c r="W24" s="178"/>
      <c r="X24" s="180"/>
      <c r="Y24" s="157"/>
      <c r="Z24" s="183"/>
      <c r="AA24" s="183"/>
      <c r="AB24" s="183"/>
      <c r="AC24" s="183"/>
      <c r="AD24" s="171"/>
      <c r="AE24" s="66"/>
      <c r="AF24" s="165"/>
      <c r="AG24" s="165"/>
      <c r="AH24" s="174"/>
      <c r="AI24" s="175"/>
      <c r="AJ24" s="175"/>
      <c r="AK24" s="175"/>
      <c r="AL24" s="176"/>
      <c r="AM24" s="167"/>
      <c r="AN24" s="167"/>
      <c r="AO24" s="169"/>
      <c r="AQ24" s="185"/>
      <c r="AR24" s="185"/>
      <c r="AU24" s="344"/>
    </row>
    <row r="25" spans="1:47" ht="18" customHeight="1" x14ac:dyDescent="0.2">
      <c r="A25" s="130">
        <v>42670</v>
      </c>
      <c r="B25" s="132" t="s">
        <v>197</v>
      </c>
      <c r="C25" s="133"/>
      <c r="D25" s="133"/>
      <c r="E25" s="133"/>
      <c r="F25" s="134"/>
      <c r="G25" s="151"/>
      <c r="H25" s="153"/>
      <c r="I25" s="155"/>
      <c r="J25" s="128"/>
      <c r="K25" s="160"/>
      <c r="L25" s="162"/>
      <c r="M25" s="128"/>
      <c r="N25" s="160"/>
      <c r="O25" s="128"/>
      <c r="P25" s="158"/>
      <c r="Q25" s="128"/>
      <c r="R25" s="158"/>
      <c r="S25" s="156"/>
      <c r="T25" s="177"/>
      <c r="U25" s="179"/>
      <c r="V25" s="156"/>
      <c r="W25" s="177"/>
      <c r="X25" s="179"/>
      <c r="Y25" s="181"/>
      <c r="Z25" s="182"/>
      <c r="AA25" s="184"/>
      <c r="AB25" s="184"/>
      <c r="AC25" s="184"/>
      <c r="AD25" s="170"/>
      <c r="AE25" s="12"/>
      <c r="AF25" s="164"/>
      <c r="AG25" s="164" t="s">
        <v>127</v>
      </c>
      <c r="AH25" s="132"/>
      <c r="AI25" s="172"/>
      <c r="AJ25" s="172"/>
      <c r="AK25" s="172"/>
      <c r="AL25" s="173"/>
      <c r="AM25" s="166">
        <v>28</v>
      </c>
      <c r="AN25" s="166">
        <v>110</v>
      </c>
      <c r="AO25" s="168">
        <v>0.5</v>
      </c>
      <c r="AQ25" s="185">
        <f>IF(G25="x", 1,0)</f>
        <v>0</v>
      </c>
      <c r="AR25" s="185">
        <f>IF(H25="x", 1,0)</f>
        <v>0</v>
      </c>
      <c r="AU25" s="344">
        <f>IF(A25="","",1)</f>
        <v>1</v>
      </c>
    </row>
    <row r="26" spans="1:47" ht="18" customHeight="1" thickBot="1" x14ac:dyDescent="0.25">
      <c r="A26" s="131"/>
      <c r="B26" s="135" t="s">
        <v>198</v>
      </c>
      <c r="C26" s="136"/>
      <c r="D26" s="136"/>
      <c r="E26" s="136"/>
      <c r="F26" s="137"/>
      <c r="G26" s="152"/>
      <c r="H26" s="154"/>
      <c r="I26" s="154"/>
      <c r="J26" s="129"/>
      <c r="K26" s="161"/>
      <c r="L26" s="163"/>
      <c r="M26" s="129"/>
      <c r="N26" s="161"/>
      <c r="O26" s="129"/>
      <c r="P26" s="159"/>
      <c r="Q26" s="129"/>
      <c r="R26" s="159"/>
      <c r="S26" s="157"/>
      <c r="T26" s="178"/>
      <c r="U26" s="180"/>
      <c r="V26" s="157"/>
      <c r="W26" s="178"/>
      <c r="X26" s="180"/>
      <c r="Y26" s="157"/>
      <c r="Z26" s="183"/>
      <c r="AA26" s="183"/>
      <c r="AB26" s="183"/>
      <c r="AC26" s="183"/>
      <c r="AD26" s="171"/>
      <c r="AE26" s="112"/>
      <c r="AF26" s="165"/>
      <c r="AG26" s="165"/>
      <c r="AH26" s="174"/>
      <c r="AI26" s="175"/>
      <c r="AJ26" s="175"/>
      <c r="AK26" s="175"/>
      <c r="AL26" s="176"/>
      <c r="AM26" s="167"/>
      <c r="AN26" s="167"/>
      <c r="AO26" s="169"/>
      <c r="AQ26" s="185"/>
      <c r="AR26" s="185"/>
      <c r="AU26" s="344"/>
    </row>
    <row r="27" spans="1:47" ht="18" customHeight="1" x14ac:dyDescent="0.2">
      <c r="A27" s="130">
        <v>42671</v>
      </c>
      <c r="B27" s="132" t="s">
        <v>199</v>
      </c>
      <c r="C27" s="133"/>
      <c r="D27" s="133"/>
      <c r="E27" s="133"/>
      <c r="F27" s="134"/>
      <c r="G27" s="151"/>
      <c r="H27" s="153"/>
      <c r="I27" s="155"/>
      <c r="J27" s="128"/>
      <c r="K27" s="160"/>
      <c r="L27" s="162"/>
      <c r="M27" s="128"/>
      <c r="N27" s="160"/>
      <c r="O27" s="128"/>
      <c r="P27" s="158"/>
      <c r="Q27" s="128"/>
      <c r="R27" s="158"/>
      <c r="S27" s="156"/>
      <c r="T27" s="177"/>
      <c r="U27" s="179"/>
      <c r="V27" s="156"/>
      <c r="W27" s="177"/>
      <c r="X27" s="179"/>
      <c r="Y27" s="181"/>
      <c r="Z27" s="182"/>
      <c r="AA27" s="184"/>
      <c r="AB27" s="184"/>
      <c r="AC27" s="184"/>
      <c r="AD27" s="170"/>
      <c r="AE27" s="12"/>
      <c r="AF27" s="164"/>
      <c r="AG27" s="164" t="s">
        <v>116</v>
      </c>
      <c r="AH27" s="132"/>
      <c r="AI27" s="172"/>
      <c r="AJ27" s="172"/>
      <c r="AK27" s="172"/>
      <c r="AL27" s="173"/>
      <c r="AM27" s="166">
        <v>28</v>
      </c>
      <c r="AN27" s="166">
        <v>115</v>
      </c>
      <c r="AO27" s="168">
        <v>0.5</v>
      </c>
      <c r="AQ27" s="185">
        <f>IF(G27="x", 1,0)</f>
        <v>0</v>
      </c>
      <c r="AR27" s="185">
        <f>IF(H27="x", 1,0)</f>
        <v>0</v>
      </c>
      <c r="AU27" s="344">
        <f>IF(A27="","",1)</f>
        <v>1</v>
      </c>
    </row>
    <row r="28" spans="1:47" ht="18" customHeight="1" thickBot="1" x14ac:dyDescent="0.25">
      <c r="A28" s="131"/>
      <c r="B28" s="135" t="s">
        <v>200</v>
      </c>
      <c r="C28" s="136"/>
      <c r="D28" s="136"/>
      <c r="E28" s="136"/>
      <c r="F28" s="137"/>
      <c r="G28" s="152"/>
      <c r="H28" s="154"/>
      <c r="I28" s="154"/>
      <c r="J28" s="129"/>
      <c r="K28" s="161"/>
      <c r="L28" s="163"/>
      <c r="M28" s="129"/>
      <c r="N28" s="161"/>
      <c r="O28" s="129"/>
      <c r="P28" s="159"/>
      <c r="Q28" s="129"/>
      <c r="R28" s="159"/>
      <c r="S28" s="157"/>
      <c r="T28" s="178"/>
      <c r="U28" s="180"/>
      <c r="V28" s="157"/>
      <c r="W28" s="178"/>
      <c r="X28" s="180"/>
      <c r="Y28" s="157"/>
      <c r="Z28" s="183"/>
      <c r="AA28" s="183"/>
      <c r="AB28" s="183"/>
      <c r="AC28" s="183"/>
      <c r="AD28" s="171"/>
      <c r="AE28" s="112"/>
      <c r="AF28" s="165"/>
      <c r="AG28" s="165"/>
      <c r="AH28" s="174"/>
      <c r="AI28" s="175"/>
      <c r="AJ28" s="175"/>
      <c r="AK28" s="175"/>
      <c r="AL28" s="176"/>
      <c r="AM28" s="167"/>
      <c r="AN28" s="167"/>
      <c r="AO28" s="169"/>
      <c r="AQ28" s="185"/>
      <c r="AR28" s="185"/>
      <c r="AU28" s="344"/>
    </row>
    <row r="29" spans="1:47" ht="18" customHeight="1" x14ac:dyDescent="0.2">
      <c r="A29" s="130">
        <v>42672</v>
      </c>
      <c r="B29" s="132" t="s">
        <v>201</v>
      </c>
      <c r="C29" s="133"/>
      <c r="D29" s="133"/>
      <c r="E29" s="133"/>
      <c r="F29" s="134"/>
      <c r="G29" s="151"/>
      <c r="H29" s="153"/>
      <c r="I29" s="155"/>
      <c r="J29" s="128"/>
      <c r="K29" s="160"/>
      <c r="L29" s="162"/>
      <c r="M29" s="128"/>
      <c r="N29" s="160"/>
      <c r="O29" s="128"/>
      <c r="P29" s="158"/>
      <c r="Q29" s="128"/>
      <c r="R29" s="158"/>
      <c r="S29" s="156"/>
      <c r="T29" s="177"/>
      <c r="U29" s="179"/>
      <c r="V29" s="156"/>
      <c r="W29" s="177"/>
      <c r="X29" s="179"/>
      <c r="Y29" s="181"/>
      <c r="Z29" s="182" t="s">
        <v>110</v>
      </c>
      <c r="AA29" s="184"/>
      <c r="AB29" s="184"/>
      <c r="AC29" s="184"/>
      <c r="AD29" s="170"/>
      <c r="AE29" s="12" t="s">
        <v>68</v>
      </c>
      <c r="AF29" s="164" t="s">
        <v>172</v>
      </c>
      <c r="AG29" s="164" t="s">
        <v>116</v>
      </c>
      <c r="AH29" s="132"/>
      <c r="AI29" s="172"/>
      <c r="AJ29" s="172"/>
      <c r="AK29" s="172"/>
      <c r="AL29" s="173"/>
      <c r="AM29" s="166">
        <v>27</v>
      </c>
      <c r="AN29" s="166">
        <v>260</v>
      </c>
      <c r="AO29" s="168">
        <v>0.5</v>
      </c>
      <c r="AQ29" s="185">
        <f>IF(G29="x", 1,0)</f>
        <v>0</v>
      </c>
      <c r="AR29" s="185">
        <f>IF(H29="x", 1,0)</f>
        <v>0</v>
      </c>
      <c r="AU29" s="344">
        <f>IF(A29="","",1)</f>
        <v>1</v>
      </c>
    </row>
    <row r="30" spans="1:47" ht="18" customHeight="1" thickBot="1" x14ac:dyDescent="0.25">
      <c r="A30" s="131"/>
      <c r="B30" s="135" t="s">
        <v>202</v>
      </c>
      <c r="C30" s="136"/>
      <c r="D30" s="136"/>
      <c r="E30" s="136"/>
      <c r="F30" s="137"/>
      <c r="G30" s="152"/>
      <c r="H30" s="154"/>
      <c r="I30" s="154"/>
      <c r="J30" s="129"/>
      <c r="K30" s="161"/>
      <c r="L30" s="163"/>
      <c r="M30" s="129"/>
      <c r="N30" s="161"/>
      <c r="O30" s="129"/>
      <c r="P30" s="159"/>
      <c r="Q30" s="129"/>
      <c r="R30" s="159"/>
      <c r="S30" s="157"/>
      <c r="T30" s="178"/>
      <c r="U30" s="180"/>
      <c r="V30" s="157"/>
      <c r="W30" s="178"/>
      <c r="X30" s="180"/>
      <c r="Y30" s="157"/>
      <c r="Z30" s="183"/>
      <c r="AA30" s="183"/>
      <c r="AB30" s="183"/>
      <c r="AC30" s="183"/>
      <c r="AD30" s="171"/>
      <c r="AE30" s="113">
        <v>225883</v>
      </c>
      <c r="AF30" s="165"/>
      <c r="AG30" s="165"/>
      <c r="AH30" s="174"/>
      <c r="AI30" s="175"/>
      <c r="AJ30" s="175"/>
      <c r="AK30" s="175"/>
      <c r="AL30" s="176"/>
      <c r="AM30" s="167"/>
      <c r="AN30" s="167"/>
      <c r="AO30" s="169"/>
      <c r="AQ30" s="185"/>
      <c r="AR30" s="185"/>
      <c r="AU30" s="344"/>
    </row>
    <row r="31" spans="1:47" ht="18" customHeight="1" x14ac:dyDescent="0.2">
      <c r="A31" s="130">
        <v>42672</v>
      </c>
      <c r="B31" s="132" t="s">
        <v>203</v>
      </c>
      <c r="C31" s="133"/>
      <c r="D31" s="133"/>
      <c r="E31" s="133"/>
      <c r="F31" s="134"/>
      <c r="G31" s="151"/>
      <c r="H31" s="153"/>
      <c r="I31" s="155"/>
      <c r="J31" s="128"/>
      <c r="K31" s="160"/>
      <c r="L31" s="162"/>
      <c r="M31" s="128"/>
      <c r="N31" s="160"/>
      <c r="O31" s="128"/>
      <c r="P31" s="158"/>
      <c r="Q31" s="128"/>
      <c r="R31" s="158"/>
      <c r="S31" s="156"/>
      <c r="T31" s="177"/>
      <c r="U31" s="179"/>
      <c r="V31" s="156"/>
      <c r="W31" s="177"/>
      <c r="X31" s="179"/>
      <c r="Y31" s="181"/>
      <c r="Z31" s="182" t="s">
        <v>110</v>
      </c>
      <c r="AA31" s="184"/>
      <c r="AB31" s="184"/>
      <c r="AC31" s="184"/>
      <c r="AD31" s="170"/>
      <c r="AE31" s="12" t="s">
        <v>68</v>
      </c>
      <c r="AF31" s="164" t="s">
        <v>172</v>
      </c>
      <c r="AG31" s="164" t="s">
        <v>116</v>
      </c>
      <c r="AH31" s="132"/>
      <c r="AI31" s="172"/>
      <c r="AJ31" s="172"/>
      <c r="AK31" s="172"/>
      <c r="AL31" s="173"/>
      <c r="AM31" s="166">
        <v>27</v>
      </c>
      <c r="AN31" s="166">
        <v>260</v>
      </c>
      <c r="AO31" s="168">
        <v>0.5</v>
      </c>
      <c r="AQ31" s="185">
        <f>IF(G31="x", 1,0)</f>
        <v>0</v>
      </c>
      <c r="AR31" s="185">
        <f>IF(H31="x", 1,0)</f>
        <v>0</v>
      </c>
      <c r="AU31" s="344">
        <f>IF(A31="","",1)</f>
        <v>1</v>
      </c>
    </row>
    <row r="32" spans="1:47" ht="18" customHeight="1" thickBot="1" x14ac:dyDescent="0.25">
      <c r="A32" s="131"/>
      <c r="B32" s="135" t="s">
        <v>204</v>
      </c>
      <c r="C32" s="136"/>
      <c r="D32" s="136"/>
      <c r="E32" s="136"/>
      <c r="F32" s="137"/>
      <c r="G32" s="152"/>
      <c r="H32" s="154"/>
      <c r="I32" s="154"/>
      <c r="J32" s="129"/>
      <c r="K32" s="161"/>
      <c r="L32" s="163"/>
      <c r="M32" s="129"/>
      <c r="N32" s="161"/>
      <c r="O32" s="129"/>
      <c r="P32" s="159"/>
      <c r="Q32" s="129"/>
      <c r="R32" s="159"/>
      <c r="S32" s="157"/>
      <c r="T32" s="178"/>
      <c r="U32" s="180"/>
      <c r="V32" s="157"/>
      <c r="W32" s="178"/>
      <c r="X32" s="180"/>
      <c r="Y32" s="157"/>
      <c r="Z32" s="183"/>
      <c r="AA32" s="183"/>
      <c r="AB32" s="183"/>
      <c r="AC32" s="183"/>
      <c r="AD32" s="171"/>
      <c r="AE32" s="113">
        <v>237051</v>
      </c>
      <c r="AF32" s="165"/>
      <c r="AG32" s="165"/>
      <c r="AH32" s="174"/>
      <c r="AI32" s="175"/>
      <c r="AJ32" s="175"/>
      <c r="AK32" s="175"/>
      <c r="AL32" s="176"/>
      <c r="AM32" s="167"/>
      <c r="AN32" s="167"/>
      <c r="AO32" s="169"/>
      <c r="AQ32" s="185"/>
      <c r="AR32" s="185"/>
      <c r="AU32" s="344"/>
    </row>
    <row r="33" spans="1:47" ht="18" customHeight="1" x14ac:dyDescent="0.2">
      <c r="A33" s="130">
        <v>42672</v>
      </c>
      <c r="B33" s="132" t="s">
        <v>205</v>
      </c>
      <c r="C33" s="133"/>
      <c r="D33" s="133"/>
      <c r="E33" s="133"/>
      <c r="F33" s="134"/>
      <c r="G33" s="151"/>
      <c r="H33" s="153"/>
      <c r="I33" s="155"/>
      <c r="J33" s="128"/>
      <c r="K33" s="160"/>
      <c r="L33" s="162"/>
      <c r="M33" s="128"/>
      <c r="N33" s="160"/>
      <c r="O33" s="128"/>
      <c r="P33" s="158"/>
      <c r="Q33" s="128"/>
      <c r="R33" s="158"/>
      <c r="S33" s="156"/>
      <c r="T33" s="177"/>
      <c r="U33" s="179"/>
      <c r="V33" s="156"/>
      <c r="W33" s="177"/>
      <c r="X33" s="179"/>
      <c r="Y33" s="181"/>
      <c r="Z33" s="182" t="s">
        <v>110</v>
      </c>
      <c r="AA33" s="184"/>
      <c r="AB33" s="184"/>
      <c r="AC33" s="184"/>
      <c r="AD33" s="170"/>
      <c r="AE33" s="12" t="s">
        <v>68</v>
      </c>
      <c r="AF33" s="164" t="s">
        <v>172</v>
      </c>
      <c r="AG33" s="164" t="s">
        <v>116</v>
      </c>
      <c r="AH33" s="132"/>
      <c r="AI33" s="172"/>
      <c r="AJ33" s="172"/>
      <c r="AK33" s="172"/>
      <c r="AL33" s="173"/>
      <c r="AM33" s="166">
        <v>27</v>
      </c>
      <c r="AN33" s="166">
        <v>260</v>
      </c>
      <c r="AO33" s="168">
        <v>0.5</v>
      </c>
      <c r="AQ33" s="185">
        <f>IF(G33="x", 1,0)</f>
        <v>0</v>
      </c>
      <c r="AR33" s="185">
        <f>IF(H33="x", 1,0)</f>
        <v>0</v>
      </c>
      <c r="AU33" s="344">
        <f>IF(A33="","",1)</f>
        <v>1</v>
      </c>
    </row>
    <row r="34" spans="1:47" ht="18" customHeight="1" thickBot="1" x14ac:dyDescent="0.25">
      <c r="A34" s="131"/>
      <c r="B34" s="135" t="s">
        <v>206</v>
      </c>
      <c r="C34" s="136"/>
      <c r="D34" s="136"/>
      <c r="E34" s="136"/>
      <c r="F34" s="137"/>
      <c r="G34" s="152"/>
      <c r="H34" s="154"/>
      <c r="I34" s="154"/>
      <c r="J34" s="129"/>
      <c r="K34" s="161"/>
      <c r="L34" s="163"/>
      <c r="M34" s="129"/>
      <c r="N34" s="161"/>
      <c r="O34" s="129"/>
      <c r="P34" s="159"/>
      <c r="Q34" s="129"/>
      <c r="R34" s="159"/>
      <c r="S34" s="157"/>
      <c r="T34" s="178"/>
      <c r="U34" s="180"/>
      <c r="V34" s="157"/>
      <c r="W34" s="178"/>
      <c r="X34" s="180"/>
      <c r="Y34" s="157"/>
      <c r="Z34" s="183"/>
      <c r="AA34" s="183"/>
      <c r="AB34" s="183"/>
      <c r="AC34" s="183"/>
      <c r="AD34" s="171"/>
      <c r="AE34" s="113">
        <v>237056</v>
      </c>
      <c r="AF34" s="165"/>
      <c r="AG34" s="165"/>
      <c r="AH34" s="174"/>
      <c r="AI34" s="175"/>
      <c r="AJ34" s="175"/>
      <c r="AK34" s="175"/>
      <c r="AL34" s="176"/>
      <c r="AM34" s="167"/>
      <c r="AN34" s="167"/>
      <c r="AO34" s="169"/>
      <c r="AQ34" s="185"/>
      <c r="AR34" s="185"/>
      <c r="AU34" s="344"/>
    </row>
    <row r="35" spans="1:47" ht="18" customHeight="1" x14ac:dyDescent="0.2">
      <c r="A35" s="130">
        <v>42672</v>
      </c>
      <c r="B35" s="132" t="s">
        <v>207</v>
      </c>
      <c r="C35" s="133"/>
      <c r="D35" s="133"/>
      <c r="E35" s="133"/>
      <c r="F35" s="134"/>
      <c r="G35" s="151"/>
      <c r="H35" s="153"/>
      <c r="I35" s="155"/>
      <c r="J35" s="128"/>
      <c r="K35" s="160"/>
      <c r="L35" s="162"/>
      <c r="M35" s="128"/>
      <c r="N35" s="160"/>
      <c r="O35" s="128"/>
      <c r="P35" s="158"/>
      <c r="Q35" s="128"/>
      <c r="R35" s="158"/>
      <c r="S35" s="156"/>
      <c r="T35" s="177"/>
      <c r="U35" s="179"/>
      <c r="V35" s="156"/>
      <c r="W35" s="177"/>
      <c r="X35" s="179"/>
      <c r="Y35" s="181"/>
      <c r="Z35" s="182" t="s">
        <v>110</v>
      </c>
      <c r="AA35" s="184"/>
      <c r="AB35" s="184"/>
      <c r="AC35" s="184"/>
      <c r="AD35" s="170"/>
      <c r="AE35" s="12" t="s">
        <v>187</v>
      </c>
      <c r="AF35" s="164" t="s">
        <v>172</v>
      </c>
      <c r="AG35" s="164" t="s">
        <v>116</v>
      </c>
      <c r="AH35" s="132"/>
      <c r="AI35" s="172"/>
      <c r="AJ35" s="172"/>
      <c r="AK35" s="172"/>
      <c r="AL35" s="173"/>
      <c r="AM35" s="166">
        <v>27</v>
      </c>
      <c r="AN35" s="166">
        <v>260</v>
      </c>
      <c r="AO35" s="168">
        <v>0.5</v>
      </c>
      <c r="AQ35" s="185">
        <f>IF(G35="x", 1,0)</f>
        <v>0</v>
      </c>
      <c r="AR35" s="185">
        <f>IF(H35="x", 1,0)</f>
        <v>0</v>
      </c>
      <c r="AU35" s="344">
        <f>IF(A35="","",1)</f>
        <v>1</v>
      </c>
    </row>
    <row r="36" spans="1:47" ht="18" customHeight="1" thickBot="1" x14ac:dyDescent="0.25">
      <c r="A36" s="131"/>
      <c r="B36" s="135" t="s">
        <v>208</v>
      </c>
      <c r="C36" s="136"/>
      <c r="D36" s="136"/>
      <c r="E36" s="136"/>
      <c r="F36" s="137"/>
      <c r="G36" s="152"/>
      <c r="H36" s="154"/>
      <c r="I36" s="154"/>
      <c r="J36" s="129"/>
      <c r="K36" s="161"/>
      <c r="L36" s="163"/>
      <c r="M36" s="129"/>
      <c r="N36" s="161"/>
      <c r="O36" s="129"/>
      <c r="P36" s="159"/>
      <c r="Q36" s="129"/>
      <c r="R36" s="159"/>
      <c r="S36" s="157"/>
      <c r="T36" s="178"/>
      <c r="U36" s="180"/>
      <c r="V36" s="157"/>
      <c r="W36" s="178"/>
      <c r="X36" s="180"/>
      <c r="Y36" s="157"/>
      <c r="Z36" s="183"/>
      <c r="AA36" s="183"/>
      <c r="AB36" s="183"/>
      <c r="AC36" s="183"/>
      <c r="AD36" s="171"/>
      <c r="AE36" s="113">
        <v>21210</v>
      </c>
      <c r="AF36" s="165"/>
      <c r="AG36" s="165"/>
      <c r="AH36" s="174"/>
      <c r="AI36" s="175"/>
      <c r="AJ36" s="175"/>
      <c r="AK36" s="175"/>
      <c r="AL36" s="176"/>
      <c r="AM36" s="167"/>
      <c r="AN36" s="167"/>
      <c r="AO36" s="169"/>
      <c r="AQ36" s="185"/>
      <c r="AR36" s="185"/>
      <c r="AU36" s="344"/>
    </row>
    <row r="37" spans="1:47" ht="18" customHeight="1" x14ac:dyDescent="0.2">
      <c r="A37" s="130">
        <v>42672</v>
      </c>
      <c r="B37" s="132" t="s">
        <v>209</v>
      </c>
      <c r="C37" s="133"/>
      <c r="D37" s="133"/>
      <c r="E37" s="133"/>
      <c r="F37" s="134"/>
      <c r="G37" s="151"/>
      <c r="H37" s="153"/>
      <c r="I37" s="155"/>
      <c r="J37" s="128"/>
      <c r="K37" s="160"/>
      <c r="L37" s="162"/>
      <c r="M37" s="128"/>
      <c r="N37" s="160"/>
      <c r="O37" s="128"/>
      <c r="P37" s="158"/>
      <c r="Q37" s="128"/>
      <c r="R37" s="158"/>
      <c r="S37" s="156"/>
      <c r="T37" s="177"/>
      <c r="U37" s="179"/>
      <c r="V37" s="156"/>
      <c r="W37" s="177"/>
      <c r="X37" s="179"/>
      <c r="Y37" s="181"/>
      <c r="Z37" s="182" t="s">
        <v>110</v>
      </c>
      <c r="AA37" s="184"/>
      <c r="AB37" s="184"/>
      <c r="AC37" s="184"/>
      <c r="AD37" s="170"/>
      <c r="AE37" s="12" t="s">
        <v>68</v>
      </c>
      <c r="AF37" s="164" t="s">
        <v>172</v>
      </c>
      <c r="AG37" s="164" t="s">
        <v>116</v>
      </c>
      <c r="AH37" s="132"/>
      <c r="AI37" s="172"/>
      <c r="AJ37" s="172"/>
      <c r="AK37" s="172"/>
      <c r="AL37" s="173"/>
      <c r="AM37" s="166">
        <v>27</v>
      </c>
      <c r="AN37" s="166">
        <v>250</v>
      </c>
      <c r="AO37" s="168">
        <v>0.5</v>
      </c>
      <c r="AQ37" s="185">
        <f>IF(G37="x", 1,0)</f>
        <v>0</v>
      </c>
      <c r="AR37" s="185">
        <f>IF(H37="x", 1,0)</f>
        <v>0</v>
      </c>
      <c r="AU37" s="344">
        <f>IF(A37="","",1)</f>
        <v>1</v>
      </c>
    </row>
    <row r="38" spans="1:47" ht="18" customHeight="1" thickBot="1" x14ac:dyDescent="0.25">
      <c r="A38" s="131"/>
      <c r="B38" s="135" t="s">
        <v>210</v>
      </c>
      <c r="C38" s="136"/>
      <c r="D38" s="136"/>
      <c r="E38" s="136"/>
      <c r="F38" s="137"/>
      <c r="G38" s="152"/>
      <c r="H38" s="154"/>
      <c r="I38" s="154"/>
      <c r="J38" s="129"/>
      <c r="K38" s="161"/>
      <c r="L38" s="163"/>
      <c r="M38" s="129"/>
      <c r="N38" s="161"/>
      <c r="O38" s="129"/>
      <c r="P38" s="159"/>
      <c r="Q38" s="129"/>
      <c r="R38" s="159"/>
      <c r="S38" s="157"/>
      <c r="T38" s="178"/>
      <c r="U38" s="180"/>
      <c r="V38" s="157"/>
      <c r="W38" s="178"/>
      <c r="X38" s="180"/>
      <c r="Y38" s="157"/>
      <c r="Z38" s="183"/>
      <c r="AA38" s="183"/>
      <c r="AB38" s="183"/>
      <c r="AC38" s="183"/>
      <c r="AD38" s="171"/>
      <c r="AE38" s="113">
        <v>237061</v>
      </c>
      <c r="AF38" s="165"/>
      <c r="AG38" s="165"/>
      <c r="AH38" s="174"/>
      <c r="AI38" s="175"/>
      <c r="AJ38" s="175"/>
      <c r="AK38" s="175"/>
      <c r="AL38" s="176"/>
      <c r="AM38" s="167"/>
      <c r="AN38" s="167"/>
      <c r="AO38" s="169"/>
      <c r="AQ38" s="185"/>
      <c r="AR38" s="185"/>
      <c r="AU38" s="344"/>
    </row>
    <row r="39" spans="1:47" ht="18" customHeight="1" x14ac:dyDescent="0.2">
      <c r="A39" s="130">
        <v>42672</v>
      </c>
      <c r="B39" s="132" t="s">
        <v>211</v>
      </c>
      <c r="C39" s="133"/>
      <c r="D39" s="133"/>
      <c r="E39" s="133"/>
      <c r="F39" s="134"/>
      <c r="G39" s="151"/>
      <c r="H39" s="153"/>
      <c r="I39" s="155"/>
      <c r="J39" s="128"/>
      <c r="K39" s="160"/>
      <c r="L39" s="162"/>
      <c r="M39" s="128"/>
      <c r="N39" s="160"/>
      <c r="O39" s="128"/>
      <c r="P39" s="158"/>
      <c r="Q39" s="128"/>
      <c r="R39" s="158"/>
      <c r="S39" s="156"/>
      <c r="T39" s="177"/>
      <c r="U39" s="179"/>
      <c r="V39" s="156"/>
      <c r="W39" s="177"/>
      <c r="X39" s="179"/>
      <c r="Y39" s="181"/>
      <c r="Z39" s="182" t="s">
        <v>110</v>
      </c>
      <c r="AA39" s="184"/>
      <c r="AB39" s="184"/>
      <c r="AC39" s="184"/>
      <c r="AD39" s="170"/>
      <c r="AE39" s="12" t="s">
        <v>68</v>
      </c>
      <c r="AF39" s="164" t="s">
        <v>167</v>
      </c>
      <c r="AG39" s="164" t="s">
        <v>116</v>
      </c>
      <c r="AH39" s="132"/>
      <c r="AI39" s="172"/>
      <c r="AJ39" s="172"/>
      <c r="AK39" s="172"/>
      <c r="AL39" s="173"/>
      <c r="AM39" s="166">
        <v>27</v>
      </c>
      <c r="AN39" s="166">
        <v>250</v>
      </c>
      <c r="AO39" s="168">
        <v>0.5</v>
      </c>
      <c r="AQ39" s="185">
        <f>IF(G39="x", 1,0)</f>
        <v>0</v>
      </c>
      <c r="AR39" s="185">
        <f>IF(H39="x", 1,0)</f>
        <v>0</v>
      </c>
      <c r="AU39" s="344">
        <f>IF(A39="","",1)</f>
        <v>1</v>
      </c>
    </row>
    <row r="40" spans="1:47" ht="18" customHeight="1" thickBot="1" x14ac:dyDescent="0.25">
      <c r="A40" s="131"/>
      <c r="B40" s="135" t="s">
        <v>212</v>
      </c>
      <c r="C40" s="136"/>
      <c r="D40" s="136"/>
      <c r="E40" s="136"/>
      <c r="F40" s="137"/>
      <c r="G40" s="152"/>
      <c r="H40" s="154"/>
      <c r="I40" s="154"/>
      <c r="J40" s="129"/>
      <c r="K40" s="161"/>
      <c r="L40" s="163"/>
      <c r="M40" s="129"/>
      <c r="N40" s="161"/>
      <c r="O40" s="129"/>
      <c r="P40" s="159"/>
      <c r="Q40" s="129"/>
      <c r="R40" s="159"/>
      <c r="S40" s="157"/>
      <c r="T40" s="178"/>
      <c r="U40" s="180"/>
      <c r="V40" s="157"/>
      <c r="W40" s="178"/>
      <c r="X40" s="180"/>
      <c r="Y40" s="157"/>
      <c r="Z40" s="183"/>
      <c r="AA40" s="183"/>
      <c r="AB40" s="183"/>
      <c r="AC40" s="183"/>
      <c r="AD40" s="171"/>
      <c r="AE40" s="113">
        <v>237083</v>
      </c>
      <c r="AF40" s="165"/>
      <c r="AG40" s="165"/>
      <c r="AH40" s="174"/>
      <c r="AI40" s="175"/>
      <c r="AJ40" s="175"/>
      <c r="AK40" s="175"/>
      <c r="AL40" s="176"/>
      <c r="AM40" s="167"/>
      <c r="AN40" s="167"/>
      <c r="AO40" s="169"/>
      <c r="AQ40" s="185"/>
      <c r="AR40" s="185"/>
      <c r="AU40" s="344"/>
    </row>
    <row r="41" spans="1:47" ht="18" customHeight="1" x14ac:dyDescent="0.2">
      <c r="A41" s="130">
        <v>42672</v>
      </c>
      <c r="B41" s="132" t="s">
        <v>213</v>
      </c>
      <c r="C41" s="133"/>
      <c r="D41" s="133"/>
      <c r="E41" s="133"/>
      <c r="F41" s="134"/>
      <c r="G41" s="151"/>
      <c r="H41" s="153"/>
      <c r="I41" s="155"/>
      <c r="J41" s="128"/>
      <c r="K41" s="160"/>
      <c r="L41" s="162"/>
      <c r="M41" s="128"/>
      <c r="N41" s="160"/>
      <c r="O41" s="128"/>
      <c r="P41" s="158"/>
      <c r="Q41" s="128"/>
      <c r="R41" s="158"/>
      <c r="S41" s="156"/>
      <c r="T41" s="177"/>
      <c r="U41" s="179"/>
      <c r="V41" s="156"/>
      <c r="W41" s="177"/>
      <c r="X41" s="179"/>
      <c r="Y41" s="181"/>
      <c r="Z41" s="182" t="s">
        <v>110</v>
      </c>
      <c r="AA41" s="184"/>
      <c r="AB41" s="184"/>
      <c r="AC41" s="184"/>
      <c r="AD41" s="170"/>
      <c r="AE41" s="12" t="s">
        <v>187</v>
      </c>
      <c r="AF41" s="164" t="s">
        <v>167</v>
      </c>
      <c r="AG41" s="164" t="s">
        <v>116</v>
      </c>
      <c r="AH41" s="132"/>
      <c r="AI41" s="172"/>
      <c r="AJ41" s="172"/>
      <c r="AK41" s="172"/>
      <c r="AL41" s="173"/>
      <c r="AM41" s="166">
        <v>27</v>
      </c>
      <c r="AN41" s="166">
        <v>250</v>
      </c>
      <c r="AO41" s="168">
        <v>0.5</v>
      </c>
      <c r="AQ41" s="185">
        <f>IF(G41="x", 1,0)</f>
        <v>0</v>
      </c>
      <c r="AR41" s="185">
        <f>IF(H41="x", 1,0)</f>
        <v>0</v>
      </c>
      <c r="AU41" s="344">
        <f>IF(A41="","",1)</f>
        <v>1</v>
      </c>
    </row>
    <row r="42" spans="1:47" ht="18" customHeight="1" thickBot="1" x14ac:dyDescent="0.25">
      <c r="A42" s="131"/>
      <c r="B42" s="135" t="s">
        <v>214</v>
      </c>
      <c r="C42" s="136"/>
      <c r="D42" s="136"/>
      <c r="E42" s="136"/>
      <c r="F42" s="137"/>
      <c r="G42" s="152"/>
      <c r="H42" s="154"/>
      <c r="I42" s="154"/>
      <c r="J42" s="129"/>
      <c r="K42" s="161"/>
      <c r="L42" s="163"/>
      <c r="M42" s="129"/>
      <c r="N42" s="161"/>
      <c r="O42" s="129"/>
      <c r="P42" s="159"/>
      <c r="Q42" s="129"/>
      <c r="R42" s="159"/>
      <c r="S42" s="157"/>
      <c r="T42" s="178"/>
      <c r="U42" s="180"/>
      <c r="V42" s="157"/>
      <c r="W42" s="178"/>
      <c r="X42" s="180"/>
      <c r="Y42" s="157"/>
      <c r="Z42" s="183"/>
      <c r="AA42" s="183"/>
      <c r="AB42" s="183"/>
      <c r="AC42" s="183"/>
      <c r="AD42" s="171"/>
      <c r="AE42" s="113">
        <v>21366</v>
      </c>
      <c r="AF42" s="165"/>
      <c r="AG42" s="165"/>
      <c r="AH42" s="174"/>
      <c r="AI42" s="175"/>
      <c r="AJ42" s="175"/>
      <c r="AK42" s="175"/>
      <c r="AL42" s="176"/>
      <c r="AM42" s="167"/>
      <c r="AN42" s="167"/>
      <c r="AO42" s="169"/>
      <c r="AQ42" s="185"/>
      <c r="AR42" s="185"/>
      <c r="AU42" s="344"/>
    </row>
    <row r="43" spans="1:47" ht="18" customHeight="1" x14ac:dyDescent="0.2">
      <c r="A43" s="130">
        <v>42673</v>
      </c>
      <c r="B43" s="132" t="s">
        <v>217</v>
      </c>
      <c r="C43" s="133"/>
      <c r="D43" s="133"/>
      <c r="E43" s="133"/>
      <c r="F43" s="134"/>
      <c r="G43" s="151" t="s">
        <v>109</v>
      </c>
      <c r="H43" s="153"/>
      <c r="I43" s="155"/>
      <c r="J43" s="128">
        <v>40</v>
      </c>
      <c r="K43" s="160">
        <v>10</v>
      </c>
      <c r="L43" s="162">
        <v>11</v>
      </c>
      <c r="M43" s="128">
        <v>1.8</v>
      </c>
      <c r="N43" s="160">
        <v>11</v>
      </c>
      <c r="O43" s="128">
        <v>3</v>
      </c>
      <c r="P43" s="158">
        <v>3</v>
      </c>
      <c r="Q43" s="128"/>
      <c r="R43" s="158"/>
      <c r="S43" s="156" t="s">
        <v>218</v>
      </c>
      <c r="T43" s="177"/>
      <c r="U43" s="179">
        <v>5</v>
      </c>
      <c r="V43" s="156"/>
      <c r="W43" s="177"/>
      <c r="X43" s="179"/>
      <c r="Y43" s="181"/>
      <c r="Z43" s="182" t="s">
        <v>110</v>
      </c>
      <c r="AA43" s="184"/>
      <c r="AB43" s="184"/>
      <c r="AC43" s="184"/>
      <c r="AD43" s="170"/>
      <c r="AE43" s="12" t="s">
        <v>68</v>
      </c>
      <c r="AF43" s="164" t="s">
        <v>169</v>
      </c>
      <c r="AG43" s="164" t="s">
        <v>116</v>
      </c>
      <c r="AH43" s="132"/>
      <c r="AI43" s="172"/>
      <c r="AJ43" s="172"/>
      <c r="AK43" s="172"/>
      <c r="AL43" s="173"/>
      <c r="AM43" s="166">
        <v>27</v>
      </c>
      <c r="AN43" s="166">
        <v>250</v>
      </c>
      <c r="AO43" s="168">
        <v>0.7</v>
      </c>
      <c r="AQ43" s="185">
        <f>IF(G43="x", 1,0)</f>
        <v>1</v>
      </c>
      <c r="AR43" s="185">
        <f>IF(H43="x", 1,0)</f>
        <v>0</v>
      </c>
      <c r="AU43" s="344">
        <f>IF(A43="","",1)</f>
        <v>1</v>
      </c>
    </row>
    <row r="44" spans="1:47" ht="18" customHeight="1" thickBot="1" x14ac:dyDescent="0.25">
      <c r="A44" s="131"/>
      <c r="B44" s="135" t="s">
        <v>216</v>
      </c>
      <c r="C44" s="136"/>
      <c r="D44" s="136"/>
      <c r="E44" s="136"/>
      <c r="F44" s="137"/>
      <c r="G44" s="152"/>
      <c r="H44" s="154"/>
      <c r="I44" s="154"/>
      <c r="J44" s="129"/>
      <c r="K44" s="161"/>
      <c r="L44" s="163"/>
      <c r="M44" s="129"/>
      <c r="N44" s="161"/>
      <c r="O44" s="129"/>
      <c r="P44" s="159"/>
      <c r="Q44" s="129"/>
      <c r="R44" s="159"/>
      <c r="S44" s="157"/>
      <c r="T44" s="178"/>
      <c r="U44" s="180"/>
      <c r="V44" s="157"/>
      <c r="W44" s="178"/>
      <c r="X44" s="180"/>
      <c r="Y44" s="157"/>
      <c r="Z44" s="183"/>
      <c r="AA44" s="183"/>
      <c r="AB44" s="183"/>
      <c r="AC44" s="183"/>
      <c r="AD44" s="171"/>
      <c r="AE44" s="112">
        <v>237057</v>
      </c>
      <c r="AF44" s="165"/>
      <c r="AG44" s="165"/>
      <c r="AH44" s="174"/>
      <c r="AI44" s="175"/>
      <c r="AJ44" s="175"/>
      <c r="AK44" s="175"/>
      <c r="AL44" s="176"/>
      <c r="AM44" s="167"/>
      <c r="AN44" s="167"/>
      <c r="AO44" s="169"/>
      <c r="AQ44" s="185"/>
      <c r="AR44" s="185"/>
      <c r="AU44" s="344"/>
    </row>
    <row r="45" spans="1:47" ht="18" customHeight="1" x14ac:dyDescent="0.2">
      <c r="A45" s="130">
        <v>42673</v>
      </c>
      <c r="B45" s="132" t="s">
        <v>215</v>
      </c>
      <c r="C45" s="133"/>
      <c r="D45" s="133"/>
      <c r="E45" s="133"/>
      <c r="F45" s="134"/>
      <c r="G45" s="151"/>
      <c r="H45" s="153"/>
      <c r="I45" s="155"/>
      <c r="J45" s="128"/>
      <c r="K45" s="160"/>
      <c r="L45" s="162"/>
      <c r="M45" s="128"/>
      <c r="N45" s="160"/>
      <c r="O45" s="128"/>
      <c r="P45" s="158"/>
      <c r="Q45" s="128"/>
      <c r="R45" s="158"/>
      <c r="S45" s="156"/>
      <c r="T45" s="177"/>
      <c r="U45" s="179"/>
      <c r="V45" s="156"/>
      <c r="W45" s="177"/>
      <c r="X45" s="179"/>
      <c r="Y45" s="181"/>
      <c r="Z45" s="182" t="s">
        <v>110</v>
      </c>
      <c r="AA45" s="184"/>
      <c r="AB45" s="184"/>
      <c r="AC45" s="184"/>
      <c r="AD45" s="170"/>
      <c r="AE45" s="12" t="s">
        <v>68</v>
      </c>
      <c r="AF45" s="164" t="s">
        <v>172</v>
      </c>
      <c r="AG45" s="164" t="s">
        <v>116</v>
      </c>
      <c r="AH45" s="132"/>
      <c r="AI45" s="172"/>
      <c r="AJ45" s="172"/>
      <c r="AK45" s="172"/>
      <c r="AL45" s="173"/>
      <c r="AM45" s="166">
        <v>27</v>
      </c>
      <c r="AN45" s="166">
        <v>250</v>
      </c>
      <c r="AO45" s="168">
        <v>0.7</v>
      </c>
      <c r="AQ45" s="185">
        <f>IF(G45="x", 1,0)</f>
        <v>0</v>
      </c>
      <c r="AR45" s="185">
        <f>IF(H45="x", 1,0)</f>
        <v>0</v>
      </c>
      <c r="AU45" s="344">
        <f>IF(A45="","",1)</f>
        <v>1</v>
      </c>
    </row>
    <row r="46" spans="1:47" ht="18" customHeight="1" thickBot="1" x14ac:dyDescent="0.25">
      <c r="A46" s="131"/>
      <c r="B46" s="135" t="s">
        <v>219</v>
      </c>
      <c r="C46" s="136"/>
      <c r="D46" s="136"/>
      <c r="E46" s="136"/>
      <c r="F46" s="137"/>
      <c r="G46" s="152"/>
      <c r="H46" s="154"/>
      <c r="I46" s="154"/>
      <c r="J46" s="129"/>
      <c r="K46" s="161"/>
      <c r="L46" s="163"/>
      <c r="M46" s="129"/>
      <c r="N46" s="161"/>
      <c r="O46" s="129"/>
      <c r="P46" s="159"/>
      <c r="Q46" s="129"/>
      <c r="R46" s="159"/>
      <c r="S46" s="157"/>
      <c r="T46" s="178"/>
      <c r="U46" s="180"/>
      <c r="V46" s="157"/>
      <c r="W46" s="178"/>
      <c r="X46" s="180"/>
      <c r="Y46" s="157"/>
      <c r="Z46" s="183"/>
      <c r="AA46" s="183"/>
      <c r="AB46" s="183"/>
      <c r="AC46" s="183"/>
      <c r="AD46" s="171"/>
      <c r="AE46" s="113">
        <v>237047</v>
      </c>
      <c r="AF46" s="165"/>
      <c r="AG46" s="165"/>
      <c r="AH46" s="174"/>
      <c r="AI46" s="175"/>
      <c r="AJ46" s="175"/>
      <c r="AK46" s="175"/>
      <c r="AL46" s="176"/>
      <c r="AM46" s="167"/>
      <c r="AN46" s="167"/>
      <c r="AO46" s="169"/>
      <c r="AQ46" s="185"/>
      <c r="AR46" s="185"/>
      <c r="AU46" s="344"/>
    </row>
    <row r="47" spans="1:47" ht="18" customHeight="1" x14ac:dyDescent="0.2">
      <c r="A47" s="130">
        <v>42674</v>
      </c>
      <c r="B47" s="132" t="s">
        <v>220</v>
      </c>
      <c r="C47" s="133"/>
      <c r="D47" s="133"/>
      <c r="E47" s="133"/>
      <c r="F47" s="134"/>
      <c r="G47" s="151" t="s">
        <v>109</v>
      </c>
      <c r="H47" s="153"/>
      <c r="I47" s="155"/>
      <c r="J47" s="128">
        <v>30</v>
      </c>
      <c r="K47" s="160">
        <v>6</v>
      </c>
      <c r="L47" s="162">
        <v>6</v>
      </c>
      <c r="M47" s="128">
        <v>1.8</v>
      </c>
      <c r="N47" s="160">
        <v>5</v>
      </c>
      <c r="O47" s="128">
        <v>3</v>
      </c>
      <c r="P47" s="158">
        <v>2</v>
      </c>
      <c r="Q47" s="128"/>
      <c r="R47" s="158"/>
      <c r="S47" s="156" t="s">
        <v>218</v>
      </c>
      <c r="T47" s="177"/>
      <c r="U47" s="179">
        <v>5</v>
      </c>
      <c r="V47" s="156"/>
      <c r="W47" s="177"/>
      <c r="X47" s="179"/>
      <c r="Y47" s="181"/>
      <c r="Z47" s="182" t="s">
        <v>110</v>
      </c>
      <c r="AA47" s="184"/>
      <c r="AB47" s="184"/>
      <c r="AC47" s="184"/>
      <c r="AD47" s="170"/>
      <c r="AE47" s="12" t="s">
        <v>68</v>
      </c>
      <c r="AF47" s="164" t="s">
        <v>169</v>
      </c>
      <c r="AG47" s="164" t="s">
        <v>116</v>
      </c>
      <c r="AH47" s="132"/>
      <c r="AI47" s="172"/>
      <c r="AJ47" s="172"/>
      <c r="AK47" s="172"/>
      <c r="AL47" s="173"/>
      <c r="AM47" s="166">
        <v>27</v>
      </c>
      <c r="AN47" s="166">
        <v>230</v>
      </c>
      <c r="AO47" s="168">
        <v>0.7</v>
      </c>
      <c r="AQ47" s="185">
        <f>IF(G47="x", 1,0)</f>
        <v>1</v>
      </c>
      <c r="AR47" s="185">
        <f>IF(H47="x", 1,0)</f>
        <v>0</v>
      </c>
      <c r="AU47" s="344">
        <f>IF(A47="","",1)</f>
        <v>1</v>
      </c>
    </row>
    <row r="48" spans="1:47" ht="18" customHeight="1" thickBot="1" x14ac:dyDescent="0.25">
      <c r="A48" s="131"/>
      <c r="B48" s="135" t="s">
        <v>221</v>
      </c>
      <c r="C48" s="136"/>
      <c r="D48" s="136"/>
      <c r="E48" s="136"/>
      <c r="F48" s="137"/>
      <c r="G48" s="152"/>
      <c r="H48" s="154"/>
      <c r="I48" s="154"/>
      <c r="J48" s="129"/>
      <c r="K48" s="161"/>
      <c r="L48" s="163"/>
      <c r="M48" s="129"/>
      <c r="N48" s="161"/>
      <c r="O48" s="129"/>
      <c r="P48" s="159"/>
      <c r="Q48" s="129"/>
      <c r="R48" s="159"/>
      <c r="S48" s="157"/>
      <c r="T48" s="178"/>
      <c r="U48" s="180"/>
      <c r="V48" s="157"/>
      <c r="W48" s="178"/>
      <c r="X48" s="180"/>
      <c r="Y48" s="157"/>
      <c r="Z48" s="183"/>
      <c r="AA48" s="183"/>
      <c r="AB48" s="183"/>
      <c r="AC48" s="183"/>
      <c r="AD48" s="171"/>
      <c r="AE48" s="112">
        <v>237047</v>
      </c>
      <c r="AF48" s="165"/>
      <c r="AG48" s="165"/>
      <c r="AH48" s="174"/>
      <c r="AI48" s="175"/>
      <c r="AJ48" s="175"/>
      <c r="AK48" s="175"/>
      <c r="AL48" s="176"/>
      <c r="AM48" s="167"/>
      <c r="AN48" s="167"/>
      <c r="AO48" s="169"/>
      <c r="AQ48" s="185"/>
      <c r="AR48" s="185"/>
      <c r="AU48" s="344"/>
    </row>
    <row r="49" spans="1:47" ht="18" customHeight="1" x14ac:dyDescent="0.2">
      <c r="A49" s="130">
        <v>42674</v>
      </c>
      <c r="B49" s="132" t="s">
        <v>222</v>
      </c>
      <c r="C49" s="133"/>
      <c r="D49" s="133"/>
      <c r="E49" s="133"/>
      <c r="F49" s="134"/>
      <c r="G49" s="151" t="s">
        <v>109</v>
      </c>
      <c r="H49" s="153"/>
      <c r="I49" s="155"/>
      <c r="J49" s="128">
        <v>30</v>
      </c>
      <c r="K49" s="160">
        <v>6</v>
      </c>
      <c r="L49" s="162">
        <v>4</v>
      </c>
      <c r="M49" s="128">
        <v>1.8</v>
      </c>
      <c r="N49" s="160">
        <v>3</v>
      </c>
      <c r="O49" s="128">
        <v>3</v>
      </c>
      <c r="P49" s="158">
        <v>2</v>
      </c>
      <c r="Q49" s="128"/>
      <c r="R49" s="158"/>
      <c r="S49" s="156" t="s">
        <v>218</v>
      </c>
      <c r="T49" s="177"/>
      <c r="U49" s="179">
        <v>5</v>
      </c>
      <c r="V49" s="156"/>
      <c r="W49" s="177"/>
      <c r="X49" s="179"/>
      <c r="Y49" s="181"/>
      <c r="Z49" s="182" t="s">
        <v>110</v>
      </c>
      <c r="AA49" s="184"/>
      <c r="AB49" s="184"/>
      <c r="AC49" s="184"/>
      <c r="AD49" s="170"/>
      <c r="AE49" s="12" t="s">
        <v>68</v>
      </c>
      <c r="AF49" s="164" t="s">
        <v>169</v>
      </c>
      <c r="AG49" s="164" t="s">
        <v>116</v>
      </c>
      <c r="AH49" s="132"/>
      <c r="AI49" s="172"/>
      <c r="AJ49" s="172"/>
      <c r="AK49" s="172"/>
      <c r="AL49" s="173"/>
      <c r="AM49" s="166">
        <v>27</v>
      </c>
      <c r="AN49" s="166">
        <v>230</v>
      </c>
      <c r="AO49" s="168">
        <v>0.5</v>
      </c>
      <c r="AQ49" s="185">
        <f>IF(G49="x", 1,0)</f>
        <v>1</v>
      </c>
      <c r="AR49" s="185">
        <f>IF(H49="x", 1,0)</f>
        <v>0</v>
      </c>
      <c r="AU49" s="344">
        <f>IF(A49="","",1)</f>
        <v>1</v>
      </c>
    </row>
    <row r="50" spans="1:47" ht="18" customHeight="1" thickBot="1" x14ac:dyDescent="0.25">
      <c r="A50" s="131"/>
      <c r="B50" s="135" t="s">
        <v>223</v>
      </c>
      <c r="C50" s="136"/>
      <c r="D50" s="136"/>
      <c r="E50" s="136"/>
      <c r="F50" s="137"/>
      <c r="G50" s="152"/>
      <c r="H50" s="154"/>
      <c r="I50" s="154"/>
      <c r="J50" s="129"/>
      <c r="K50" s="161"/>
      <c r="L50" s="163"/>
      <c r="M50" s="129"/>
      <c r="N50" s="161"/>
      <c r="O50" s="129"/>
      <c r="P50" s="159"/>
      <c r="Q50" s="129"/>
      <c r="R50" s="159"/>
      <c r="S50" s="157"/>
      <c r="T50" s="178"/>
      <c r="U50" s="180"/>
      <c r="V50" s="157"/>
      <c r="W50" s="178"/>
      <c r="X50" s="180"/>
      <c r="Y50" s="157"/>
      <c r="Z50" s="183"/>
      <c r="AA50" s="183"/>
      <c r="AB50" s="183"/>
      <c r="AC50" s="183"/>
      <c r="AD50" s="171"/>
      <c r="AE50" s="112">
        <v>237062</v>
      </c>
      <c r="AF50" s="165"/>
      <c r="AG50" s="165"/>
      <c r="AH50" s="174"/>
      <c r="AI50" s="175"/>
      <c r="AJ50" s="175"/>
      <c r="AK50" s="175"/>
      <c r="AL50" s="176"/>
      <c r="AM50" s="167"/>
      <c r="AN50" s="167"/>
      <c r="AO50" s="169"/>
      <c r="AQ50" s="185"/>
      <c r="AR50" s="185"/>
      <c r="AU50" s="344"/>
    </row>
    <row r="51" spans="1:47" ht="18" customHeight="1" x14ac:dyDescent="0.2">
      <c r="A51" s="130">
        <v>42674</v>
      </c>
      <c r="B51" s="132" t="s">
        <v>224</v>
      </c>
      <c r="C51" s="133"/>
      <c r="D51" s="133"/>
      <c r="E51" s="133"/>
      <c r="F51" s="134"/>
      <c r="G51" s="151"/>
      <c r="H51" s="153"/>
      <c r="I51" s="155"/>
      <c r="J51" s="128"/>
      <c r="K51" s="160"/>
      <c r="L51" s="162"/>
      <c r="M51" s="128"/>
      <c r="N51" s="160"/>
      <c r="O51" s="128"/>
      <c r="P51" s="158"/>
      <c r="Q51" s="128"/>
      <c r="R51" s="158"/>
      <c r="S51" s="156"/>
      <c r="T51" s="177"/>
      <c r="U51" s="179"/>
      <c r="V51" s="156"/>
      <c r="W51" s="177"/>
      <c r="X51" s="179"/>
      <c r="Y51" s="181"/>
      <c r="Z51" s="182" t="s">
        <v>110</v>
      </c>
      <c r="AA51" s="184"/>
      <c r="AB51" s="184"/>
      <c r="AC51" s="184"/>
      <c r="AD51" s="170"/>
      <c r="AE51" s="12" t="s">
        <v>187</v>
      </c>
      <c r="AF51" s="164" t="s">
        <v>172</v>
      </c>
      <c r="AG51" s="164" t="s">
        <v>116</v>
      </c>
      <c r="AH51" s="132"/>
      <c r="AI51" s="172"/>
      <c r="AJ51" s="172"/>
      <c r="AK51" s="172"/>
      <c r="AL51" s="173"/>
      <c r="AM51" s="166">
        <v>27</v>
      </c>
      <c r="AN51" s="166">
        <v>230</v>
      </c>
      <c r="AO51" s="168">
        <v>0.5</v>
      </c>
      <c r="AQ51" s="185">
        <f>IF(G51="x", 1,0)</f>
        <v>0</v>
      </c>
      <c r="AR51" s="185">
        <f>IF(H51="x", 1,0)</f>
        <v>0</v>
      </c>
      <c r="AU51" s="344">
        <f>IF(A51="","",1)</f>
        <v>1</v>
      </c>
    </row>
    <row r="52" spans="1:47" ht="18" customHeight="1" thickBot="1" x14ac:dyDescent="0.25">
      <c r="A52" s="131"/>
      <c r="B52" s="135" t="s">
        <v>225</v>
      </c>
      <c r="C52" s="136"/>
      <c r="D52" s="136"/>
      <c r="E52" s="136"/>
      <c r="F52" s="137"/>
      <c r="G52" s="152"/>
      <c r="H52" s="154"/>
      <c r="I52" s="154"/>
      <c r="J52" s="129"/>
      <c r="K52" s="161"/>
      <c r="L52" s="163"/>
      <c r="M52" s="129"/>
      <c r="N52" s="161"/>
      <c r="O52" s="129"/>
      <c r="P52" s="159"/>
      <c r="Q52" s="129"/>
      <c r="R52" s="159"/>
      <c r="S52" s="157"/>
      <c r="T52" s="178"/>
      <c r="U52" s="180"/>
      <c r="V52" s="157"/>
      <c r="W52" s="178"/>
      <c r="X52" s="180"/>
      <c r="Y52" s="157"/>
      <c r="Z52" s="183"/>
      <c r="AA52" s="183"/>
      <c r="AB52" s="183"/>
      <c r="AC52" s="183"/>
      <c r="AD52" s="171"/>
      <c r="AE52" s="112">
        <v>21367</v>
      </c>
      <c r="AF52" s="165"/>
      <c r="AG52" s="165"/>
      <c r="AH52" s="174"/>
      <c r="AI52" s="175"/>
      <c r="AJ52" s="175"/>
      <c r="AK52" s="175"/>
      <c r="AL52" s="176"/>
      <c r="AM52" s="167"/>
      <c r="AN52" s="167"/>
      <c r="AO52" s="169"/>
      <c r="AQ52" s="185"/>
      <c r="AR52" s="185"/>
      <c r="AU52" s="344"/>
    </row>
    <row r="53" spans="1:47" ht="18" customHeight="1" x14ac:dyDescent="0.2">
      <c r="A53" s="130">
        <v>42675</v>
      </c>
      <c r="B53" s="132" t="s">
        <v>226</v>
      </c>
      <c r="C53" s="133"/>
      <c r="D53" s="133"/>
      <c r="E53" s="133"/>
      <c r="F53" s="134"/>
      <c r="G53" s="151"/>
      <c r="H53" s="153"/>
      <c r="I53" s="155"/>
      <c r="J53" s="128"/>
      <c r="K53" s="160"/>
      <c r="L53" s="162"/>
      <c r="M53" s="128"/>
      <c r="N53" s="160"/>
      <c r="O53" s="128"/>
      <c r="P53" s="158"/>
      <c r="Q53" s="128"/>
      <c r="R53" s="158"/>
      <c r="S53" s="156"/>
      <c r="T53" s="177"/>
      <c r="U53" s="179"/>
      <c r="V53" s="156"/>
      <c r="W53" s="177"/>
      <c r="X53" s="179"/>
      <c r="Y53" s="181"/>
      <c r="Z53" s="182"/>
      <c r="AA53" s="184"/>
      <c r="AB53" s="184"/>
      <c r="AC53" s="184"/>
      <c r="AD53" s="170"/>
      <c r="AE53" s="12"/>
      <c r="AF53" s="164"/>
      <c r="AG53" s="164" t="s">
        <v>116</v>
      </c>
      <c r="AH53" s="132"/>
      <c r="AI53" s="172"/>
      <c r="AJ53" s="172"/>
      <c r="AK53" s="172"/>
      <c r="AL53" s="173"/>
      <c r="AM53" s="166">
        <v>26</v>
      </c>
      <c r="AN53" s="166">
        <v>250</v>
      </c>
      <c r="AO53" s="168">
        <v>0.5</v>
      </c>
      <c r="AQ53" s="185">
        <f>IF(G53="x", 1,0)</f>
        <v>0</v>
      </c>
      <c r="AR53" s="185">
        <f>IF(H53="x", 1,0)</f>
        <v>0</v>
      </c>
      <c r="AU53" s="344">
        <f>IF(A53="","",1)</f>
        <v>1</v>
      </c>
    </row>
    <row r="54" spans="1:47" ht="18" customHeight="1" thickBot="1" x14ac:dyDescent="0.25">
      <c r="A54" s="131"/>
      <c r="B54" s="135" t="s">
        <v>227</v>
      </c>
      <c r="C54" s="136"/>
      <c r="D54" s="136"/>
      <c r="E54" s="136"/>
      <c r="F54" s="137"/>
      <c r="G54" s="152"/>
      <c r="H54" s="154"/>
      <c r="I54" s="154"/>
      <c r="J54" s="129"/>
      <c r="K54" s="161"/>
      <c r="L54" s="163"/>
      <c r="M54" s="129"/>
      <c r="N54" s="161"/>
      <c r="O54" s="129"/>
      <c r="P54" s="159"/>
      <c r="Q54" s="129"/>
      <c r="R54" s="159"/>
      <c r="S54" s="157"/>
      <c r="T54" s="178"/>
      <c r="U54" s="180"/>
      <c r="V54" s="157"/>
      <c r="W54" s="178"/>
      <c r="X54" s="180"/>
      <c r="Y54" s="157"/>
      <c r="Z54" s="183"/>
      <c r="AA54" s="183"/>
      <c r="AB54" s="183"/>
      <c r="AC54" s="183"/>
      <c r="AD54" s="171"/>
      <c r="AE54" s="112"/>
      <c r="AF54" s="165"/>
      <c r="AG54" s="165"/>
      <c r="AH54" s="174"/>
      <c r="AI54" s="175"/>
      <c r="AJ54" s="175"/>
      <c r="AK54" s="175"/>
      <c r="AL54" s="176"/>
      <c r="AM54" s="167"/>
      <c r="AN54" s="167"/>
      <c r="AO54" s="169"/>
      <c r="AQ54" s="185"/>
      <c r="AR54" s="185"/>
      <c r="AU54" s="344"/>
    </row>
    <row r="55" spans="1:47" ht="18" customHeight="1" x14ac:dyDescent="0.2">
      <c r="A55" s="130">
        <v>42676</v>
      </c>
      <c r="B55" s="132" t="s">
        <v>209</v>
      </c>
      <c r="C55" s="133"/>
      <c r="D55" s="133"/>
      <c r="E55" s="133"/>
      <c r="F55" s="134"/>
      <c r="G55" s="151"/>
      <c r="H55" s="153"/>
      <c r="I55" s="155"/>
      <c r="J55" s="128"/>
      <c r="K55" s="160"/>
      <c r="L55" s="162"/>
      <c r="M55" s="128"/>
      <c r="N55" s="160"/>
      <c r="O55" s="128"/>
      <c r="P55" s="158"/>
      <c r="Q55" s="128"/>
      <c r="R55" s="158"/>
      <c r="S55" s="156"/>
      <c r="T55" s="177"/>
      <c r="U55" s="179"/>
      <c r="V55" s="156"/>
      <c r="W55" s="177"/>
      <c r="X55" s="179"/>
      <c r="Y55" s="181"/>
      <c r="Z55" s="182"/>
      <c r="AA55" s="184"/>
      <c r="AB55" s="184"/>
      <c r="AC55" s="184"/>
      <c r="AD55" s="170"/>
      <c r="AE55" s="12"/>
      <c r="AF55" s="164"/>
      <c r="AG55" s="164" t="s">
        <v>116</v>
      </c>
      <c r="AH55" s="132"/>
      <c r="AI55" s="172"/>
      <c r="AJ55" s="172"/>
      <c r="AK55" s="172"/>
      <c r="AL55" s="173"/>
      <c r="AM55" s="166">
        <v>27</v>
      </c>
      <c r="AN55" s="166">
        <v>250</v>
      </c>
      <c r="AO55" s="168">
        <v>0.7</v>
      </c>
      <c r="AQ55" s="185">
        <f>IF(G55="x", 1,0)</f>
        <v>0</v>
      </c>
      <c r="AR55" s="185">
        <f>IF(H55="x", 1,0)</f>
        <v>0</v>
      </c>
      <c r="AU55" s="344">
        <f>IF(A55="","",1)</f>
        <v>1</v>
      </c>
    </row>
    <row r="56" spans="1:47" ht="18" customHeight="1" thickBot="1" x14ac:dyDescent="0.25">
      <c r="A56" s="131"/>
      <c r="B56" s="135" t="s">
        <v>228</v>
      </c>
      <c r="C56" s="136"/>
      <c r="D56" s="136"/>
      <c r="E56" s="136"/>
      <c r="F56" s="137"/>
      <c r="G56" s="152"/>
      <c r="H56" s="154"/>
      <c r="I56" s="154"/>
      <c r="J56" s="129"/>
      <c r="K56" s="161"/>
      <c r="L56" s="163"/>
      <c r="M56" s="129"/>
      <c r="N56" s="161"/>
      <c r="O56" s="129"/>
      <c r="P56" s="159"/>
      <c r="Q56" s="129"/>
      <c r="R56" s="159"/>
      <c r="S56" s="157"/>
      <c r="T56" s="178"/>
      <c r="U56" s="180"/>
      <c r="V56" s="157"/>
      <c r="W56" s="178"/>
      <c r="X56" s="180"/>
      <c r="Y56" s="157"/>
      <c r="Z56" s="183"/>
      <c r="AA56" s="183"/>
      <c r="AB56" s="183"/>
      <c r="AC56" s="183"/>
      <c r="AD56" s="171"/>
      <c r="AE56" s="112"/>
      <c r="AF56" s="165"/>
      <c r="AG56" s="165"/>
      <c r="AH56" s="174"/>
      <c r="AI56" s="175"/>
      <c r="AJ56" s="175"/>
      <c r="AK56" s="175"/>
      <c r="AL56" s="176"/>
      <c r="AM56" s="167"/>
      <c r="AN56" s="167"/>
      <c r="AO56" s="169"/>
      <c r="AQ56" s="185"/>
      <c r="AR56" s="185"/>
      <c r="AU56" s="344"/>
    </row>
    <row r="57" spans="1:47" ht="18" customHeight="1" x14ac:dyDescent="0.2">
      <c r="A57" s="130">
        <v>42677</v>
      </c>
      <c r="B57" s="132" t="s">
        <v>229</v>
      </c>
      <c r="C57" s="133"/>
      <c r="D57" s="133"/>
      <c r="E57" s="133"/>
      <c r="F57" s="134"/>
      <c r="G57" s="151"/>
      <c r="H57" s="153"/>
      <c r="I57" s="155"/>
      <c r="J57" s="128"/>
      <c r="K57" s="160"/>
      <c r="L57" s="162"/>
      <c r="M57" s="128"/>
      <c r="N57" s="160"/>
      <c r="O57" s="128"/>
      <c r="P57" s="158"/>
      <c r="Q57" s="128"/>
      <c r="R57" s="158"/>
      <c r="S57" s="156"/>
      <c r="T57" s="177"/>
      <c r="U57" s="179"/>
      <c r="V57" s="156"/>
      <c r="W57" s="177"/>
      <c r="X57" s="179"/>
      <c r="Y57" s="181"/>
      <c r="Z57" s="182"/>
      <c r="AA57" s="184"/>
      <c r="AB57" s="184"/>
      <c r="AC57" s="184"/>
      <c r="AD57" s="170"/>
      <c r="AE57" s="12"/>
      <c r="AF57" s="164"/>
      <c r="AG57" s="164" t="s">
        <v>116</v>
      </c>
      <c r="AH57" s="132"/>
      <c r="AI57" s="172"/>
      <c r="AJ57" s="172"/>
      <c r="AK57" s="172"/>
      <c r="AL57" s="173"/>
      <c r="AM57" s="166">
        <v>27</v>
      </c>
      <c r="AN57" s="166">
        <v>270</v>
      </c>
      <c r="AO57" s="168">
        <v>0.5</v>
      </c>
      <c r="AQ57" s="185">
        <f>IF(G57="x", 1,0)</f>
        <v>0</v>
      </c>
      <c r="AR57" s="185">
        <f>IF(H57="x", 1,0)</f>
        <v>0</v>
      </c>
      <c r="AU57" s="344">
        <f>IF(A57="","",2)</f>
        <v>2</v>
      </c>
    </row>
    <row r="58" spans="1:47" ht="18" customHeight="1" thickBot="1" x14ac:dyDescent="0.25">
      <c r="A58" s="131"/>
      <c r="B58" s="135" t="s">
        <v>230</v>
      </c>
      <c r="C58" s="136"/>
      <c r="D58" s="136"/>
      <c r="E58" s="136"/>
      <c r="F58" s="137"/>
      <c r="G58" s="152"/>
      <c r="H58" s="154"/>
      <c r="I58" s="154"/>
      <c r="J58" s="129"/>
      <c r="K58" s="161"/>
      <c r="L58" s="163"/>
      <c r="M58" s="129"/>
      <c r="N58" s="161"/>
      <c r="O58" s="129"/>
      <c r="P58" s="159"/>
      <c r="Q58" s="129"/>
      <c r="R58" s="159"/>
      <c r="S58" s="157"/>
      <c r="T58" s="178"/>
      <c r="U58" s="180"/>
      <c r="V58" s="157"/>
      <c r="W58" s="178"/>
      <c r="X58" s="180"/>
      <c r="Y58" s="157"/>
      <c r="Z58" s="183"/>
      <c r="AA58" s="183"/>
      <c r="AB58" s="183"/>
      <c r="AC58" s="183"/>
      <c r="AD58" s="171"/>
      <c r="AE58" s="112"/>
      <c r="AF58" s="165"/>
      <c r="AG58" s="165"/>
      <c r="AH58" s="174"/>
      <c r="AI58" s="175"/>
      <c r="AJ58" s="175"/>
      <c r="AK58" s="175"/>
      <c r="AL58" s="176"/>
      <c r="AM58" s="167"/>
      <c r="AN58" s="167"/>
      <c r="AO58" s="169"/>
      <c r="AQ58" s="185"/>
      <c r="AR58" s="185"/>
      <c r="AU58" s="344"/>
    </row>
    <row r="59" spans="1:47" ht="18" customHeight="1" x14ac:dyDescent="0.2">
      <c r="A59" s="130">
        <v>42678</v>
      </c>
      <c r="B59" s="132" t="s">
        <v>231</v>
      </c>
      <c r="C59" s="133"/>
      <c r="D59" s="133"/>
      <c r="E59" s="133"/>
      <c r="F59" s="134"/>
      <c r="G59" s="151" t="s">
        <v>109</v>
      </c>
      <c r="H59" s="153"/>
      <c r="I59" s="155"/>
      <c r="J59" s="128">
        <v>80</v>
      </c>
      <c r="K59" s="160">
        <v>43</v>
      </c>
      <c r="L59" s="162"/>
      <c r="M59" s="128"/>
      <c r="N59" s="160"/>
      <c r="O59" s="128">
        <v>80</v>
      </c>
      <c r="P59" s="158">
        <v>2</v>
      </c>
      <c r="Q59" s="128"/>
      <c r="R59" s="158"/>
      <c r="S59" s="156"/>
      <c r="T59" s="177"/>
      <c r="U59" s="179"/>
      <c r="V59" s="156"/>
      <c r="W59" s="177"/>
      <c r="X59" s="179"/>
      <c r="Y59" s="181" t="s">
        <v>109</v>
      </c>
      <c r="Z59" s="182"/>
      <c r="AA59" s="184"/>
      <c r="AB59" s="184"/>
      <c r="AC59" s="184"/>
      <c r="AD59" s="170"/>
      <c r="AE59" s="12"/>
      <c r="AF59" s="164"/>
      <c r="AG59" s="164" t="s">
        <v>116</v>
      </c>
      <c r="AH59" s="132"/>
      <c r="AI59" s="172"/>
      <c r="AJ59" s="172"/>
      <c r="AK59" s="172"/>
      <c r="AL59" s="173"/>
      <c r="AM59" s="166">
        <v>27</v>
      </c>
      <c r="AN59" s="166">
        <v>270</v>
      </c>
      <c r="AO59" s="168">
        <v>0.5</v>
      </c>
      <c r="AQ59" s="185">
        <f>IF(G59="x", 1,0)</f>
        <v>1</v>
      </c>
      <c r="AR59" s="185">
        <f>IF(H59="x", 1,0)</f>
        <v>0</v>
      </c>
      <c r="AU59" s="344">
        <f>IF(A59="","",2)</f>
        <v>2</v>
      </c>
    </row>
    <row r="60" spans="1:47" ht="18" customHeight="1" thickBot="1" x14ac:dyDescent="0.25">
      <c r="A60" s="131"/>
      <c r="B60" s="135" t="s">
        <v>232</v>
      </c>
      <c r="C60" s="136"/>
      <c r="D60" s="136"/>
      <c r="E60" s="136"/>
      <c r="F60" s="137"/>
      <c r="G60" s="152"/>
      <c r="H60" s="154"/>
      <c r="I60" s="154"/>
      <c r="J60" s="129"/>
      <c r="K60" s="161"/>
      <c r="L60" s="163"/>
      <c r="M60" s="129"/>
      <c r="N60" s="161"/>
      <c r="O60" s="129"/>
      <c r="P60" s="159"/>
      <c r="Q60" s="129"/>
      <c r="R60" s="159"/>
      <c r="S60" s="157"/>
      <c r="T60" s="178"/>
      <c r="U60" s="180"/>
      <c r="V60" s="157"/>
      <c r="W60" s="178"/>
      <c r="X60" s="180"/>
      <c r="Y60" s="157"/>
      <c r="Z60" s="183"/>
      <c r="AA60" s="183"/>
      <c r="AB60" s="183"/>
      <c r="AC60" s="183"/>
      <c r="AD60" s="171"/>
      <c r="AE60" s="112"/>
      <c r="AF60" s="165"/>
      <c r="AG60" s="165"/>
      <c r="AH60" s="174"/>
      <c r="AI60" s="175"/>
      <c r="AJ60" s="175"/>
      <c r="AK60" s="175"/>
      <c r="AL60" s="176"/>
      <c r="AM60" s="167"/>
      <c r="AN60" s="167"/>
      <c r="AO60" s="169"/>
      <c r="AQ60" s="185"/>
      <c r="AR60" s="185"/>
      <c r="AU60" s="344"/>
    </row>
    <row r="61" spans="1:47" ht="18" customHeight="1" x14ac:dyDescent="0.2">
      <c r="A61" s="130">
        <v>42678</v>
      </c>
      <c r="B61" s="132" t="s">
        <v>233</v>
      </c>
      <c r="C61" s="133"/>
      <c r="D61" s="133"/>
      <c r="E61" s="133"/>
      <c r="F61" s="134"/>
      <c r="G61" s="151"/>
      <c r="H61" s="153" t="s">
        <v>109</v>
      </c>
      <c r="I61" s="155"/>
      <c r="J61" s="128"/>
      <c r="K61" s="160"/>
      <c r="L61" s="162"/>
      <c r="M61" s="128"/>
      <c r="N61" s="160"/>
      <c r="O61" s="128"/>
      <c r="P61" s="158"/>
      <c r="Q61" s="128"/>
      <c r="R61" s="158"/>
      <c r="S61" s="156"/>
      <c r="T61" s="177"/>
      <c r="U61" s="179"/>
      <c r="V61" s="156"/>
      <c r="W61" s="177"/>
      <c r="X61" s="179"/>
      <c r="Y61" s="181"/>
      <c r="Z61" s="182"/>
      <c r="AA61" s="184"/>
      <c r="AB61" s="184"/>
      <c r="AC61" s="184"/>
      <c r="AD61" s="170"/>
      <c r="AE61" s="12"/>
      <c r="AF61" s="164"/>
      <c r="AG61" s="164" t="s">
        <v>116</v>
      </c>
      <c r="AH61" s="132"/>
      <c r="AI61" s="172"/>
      <c r="AJ61" s="172"/>
      <c r="AK61" s="172"/>
      <c r="AL61" s="173"/>
      <c r="AM61" s="166">
        <v>27</v>
      </c>
      <c r="AN61" s="166">
        <v>270</v>
      </c>
      <c r="AO61" s="168">
        <v>0.5</v>
      </c>
      <c r="AQ61" s="185">
        <f>IF(G61="x", 1,0)</f>
        <v>0</v>
      </c>
      <c r="AR61" s="185">
        <f>IF(H61="x", 1,0)</f>
        <v>1</v>
      </c>
      <c r="AU61" s="344">
        <f>IF(A61="","",2)</f>
        <v>2</v>
      </c>
    </row>
    <row r="62" spans="1:47" ht="18" customHeight="1" thickBot="1" x14ac:dyDescent="0.25">
      <c r="A62" s="131"/>
      <c r="B62" s="135" t="s">
        <v>234</v>
      </c>
      <c r="C62" s="136"/>
      <c r="D62" s="136"/>
      <c r="E62" s="136"/>
      <c r="F62" s="137"/>
      <c r="G62" s="152"/>
      <c r="H62" s="154"/>
      <c r="I62" s="154"/>
      <c r="J62" s="129"/>
      <c r="K62" s="161"/>
      <c r="L62" s="163"/>
      <c r="M62" s="129"/>
      <c r="N62" s="161"/>
      <c r="O62" s="129"/>
      <c r="P62" s="159"/>
      <c r="Q62" s="129"/>
      <c r="R62" s="159"/>
      <c r="S62" s="157"/>
      <c r="T62" s="178"/>
      <c r="U62" s="180"/>
      <c r="V62" s="157"/>
      <c r="W62" s="178"/>
      <c r="X62" s="180"/>
      <c r="Y62" s="157"/>
      <c r="Z62" s="183"/>
      <c r="AA62" s="183"/>
      <c r="AB62" s="183"/>
      <c r="AC62" s="183"/>
      <c r="AD62" s="171"/>
      <c r="AE62" s="112"/>
      <c r="AF62" s="165"/>
      <c r="AG62" s="165"/>
      <c r="AH62" s="174"/>
      <c r="AI62" s="175"/>
      <c r="AJ62" s="175"/>
      <c r="AK62" s="175"/>
      <c r="AL62" s="176"/>
      <c r="AM62" s="167"/>
      <c r="AN62" s="167"/>
      <c r="AO62" s="169"/>
      <c r="AQ62" s="185"/>
      <c r="AR62" s="185"/>
      <c r="AU62" s="344"/>
    </row>
    <row r="63" spans="1:47" ht="18" customHeight="1" x14ac:dyDescent="0.2">
      <c r="A63" s="130">
        <v>42678</v>
      </c>
      <c r="B63" s="132" t="s">
        <v>235</v>
      </c>
      <c r="C63" s="133"/>
      <c r="D63" s="133"/>
      <c r="E63" s="133"/>
      <c r="F63" s="134"/>
      <c r="G63" s="151"/>
      <c r="H63" s="153"/>
      <c r="I63" s="155"/>
      <c r="J63" s="128"/>
      <c r="K63" s="160"/>
      <c r="L63" s="162"/>
      <c r="M63" s="128"/>
      <c r="N63" s="160"/>
      <c r="O63" s="128"/>
      <c r="P63" s="158"/>
      <c r="Q63" s="128"/>
      <c r="R63" s="158"/>
      <c r="S63" s="156"/>
      <c r="T63" s="177"/>
      <c r="U63" s="179"/>
      <c r="V63" s="156"/>
      <c r="W63" s="177"/>
      <c r="X63" s="179"/>
      <c r="Y63" s="181"/>
      <c r="Z63" s="182" t="s">
        <v>110</v>
      </c>
      <c r="AA63" s="184"/>
      <c r="AB63" s="184"/>
      <c r="AC63" s="184"/>
      <c r="AD63" s="170"/>
      <c r="AE63" s="12" t="s">
        <v>68</v>
      </c>
      <c r="AF63" s="164" t="s">
        <v>172</v>
      </c>
      <c r="AG63" s="164" t="s">
        <v>116</v>
      </c>
      <c r="AH63" s="132"/>
      <c r="AI63" s="172"/>
      <c r="AJ63" s="172"/>
      <c r="AK63" s="172"/>
      <c r="AL63" s="173"/>
      <c r="AM63" s="166">
        <v>27</v>
      </c>
      <c r="AN63" s="166">
        <v>270</v>
      </c>
      <c r="AO63" s="168">
        <v>0.5</v>
      </c>
      <c r="AQ63" s="185">
        <f>IF(G63="x", 1,0)</f>
        <v>0</v>
      </c>
      <c r="AR63" s="185">
        <f>IF(H63="x", 1,0)</f>
        <v>0</v>
      </c>
      <c r="AU63" s="344">
        <f>IF(A63="","",2)</f>
        <v>2</v>
      </c>
    </row>
    <row r="64" spans="1:47" ht="18" customHeight="1" thickBot="1" x14ac:dyDescent="0.25">
      <c r="A64" s="131"/>
      <c r="B64" s="135" t="s">
        <v>236</v>
      </c>
      <c r="C64" s="136"/>
      <c r="D64" s="136"/>
      <c r="E64" s="136"/>
      <c r="F64" s="137"/>
      <c r="G64" s="152"/>
      <c r="H64" s="154"/>
      <c r="I64" s="154"/>
      <c r="J64" s="129"/>
      <c r="K64" s="161"/>
      <c r="L64" s="163"/>
      <c r="M64" s="129"/>
      <c r="N64" s="161"/>
      <c r="O64" s="129"/>
      <c r="P64" s="159"/>
      <c r="Q64" s="129"/>
      <c r="R64" s="159"/>
      <c r="S64" s="157"/>
      <c r="T64" s="178"/>
      <c r="U64" s="180"/>
      <c r="V64" s="157"/>
      <c r="W64" s="178"/>
      <c r="X64" s="180"/>
      <c r="Y64" s="157"/>
      <c r="Z64" s="183"/>
      <c r="AA64" s="183"/>
      <c r="AB64" s="183"/>
      <c r="AC64" s="183"/>
      <c r="AD64" s="171"/>
      <c r="AE64" s="113">
        <v>237063</v>
      </c>
      <c r="AF64" s="165"/>
      <c r="AG64" s="165"/>
      <c r="AH64" s="174"/>
      <c r="AI64" s="175"/>
      <c r="AJ64" s="175"/>
      <c r="AK64" s="175"/>
      <c r="AL64" s="176"/>
      <c r="AM64" s="167"/>
      <c r="AN64" s="167"/>
      <c r="AO64" s="169"/>
      <c r="AQ64" s="185"/>
      <c r="AR64" s="185"/>
      <c r="AU64" s="344"/>
    </row>
    <row r="65" spans="1:47" ht="18" customHeight="1" x14ac:dyDescent="0.2">
      <c r="A65" s="130">
        <v>42678</v>
      </c>
      <c r="B65" s="132" t="s">
        <v>237</v>
      </c>
      <c r="C65" s="133"/>
      <c r="D65" s="133"/>
      <c r="E65" s="133"/>
      <c r="F65" s="134"/>
      <c r="G65" s="151"/>
      <c r="H65" s="153"/>
      <c r="I65" s="155"/>
      <c r="J65" s="128"/>
      <c r="K65" s="160"/>
      <c r="L65" s="162"/>
      <c r="M65" s="128"/>
      <c r="N65" s="160"/>
      <c r="O65" s="128"/>
      <c r="P65" s="158"/>
      <c r="Q65" s="128"/>
      <c r="R65" s="158"/>
      <c r="S65" s="156"/>
      <c r="T65" s="177"/>
      <c r="U65" s="179"/>
      <c r="V65" s="156"/>
      <c r="W65" s="177"/>
      <c r="X65" s="179"/>
      <c r="Y65" s="181"/>
      <c r="Z65" s="182" t="s">
        <v>110</v>
      </c>
      <c r="AA65" s="184"/>
      <c r="AB65" s="184"/>
      <c r="AC65" s="184"/>
      <c r="AD65" s="170"/>
      <c r="AE65" s="12" t="s">
        <v>68</v>
      </c>
      <c r="AF65" s="164" t="s">
        <v>172</v>
      </c>
      <c r="AG65" s="164" t="s">
        <v>116</v>
      </c>
      <c r="AH65" s="132"/>
      <c r="AI65" s="172"/>
      <c r="AJ65" s="172"/>
      <c r="AK65" s="172"/>
      <c r="AL65" s="173"/>
      <c r="AM65" s="166">
        <v>27</v>
      </c>
      <c r="AN65" s="166">
        <v>270</v>
      </c>
      <c r="AO65" s="168">
        <v>0.5</v>
      </c>
      <c r="AQ65" s="185">
        <f>IF(G65="x", 1,0)</f>
        <v>0</v>
      </c>
      <c r="AR65" s="185">
        <f>IF(H65="x", 1,0)</f>
        <v>0</v>
      </c>
      <c r="AU65" s="344">
        <f>IF(A65="","",2)</f>
        <v>2</v>
      </c>
    </row>
    <row r="66" spans="1:47" ht="18" customHeight="1" thickBot="1" x14ac:dyDescent="0.25">
      <c r="A66" s="131"/>
      <c r="B66" s="135" t="s">
        <v>238</v>
      </c>
      <c r="C66" s="136"/>
      <c r="D66" s="136"/>
      <c r="E66" s="136"/>
      <c r="F66" s="137"/>
      <c r="G66" s="152"/>
      <c r="H66" s="154"/>
      <c r="I66" s="154"/>
      <c r="J66" s="129"/>
      <c r="K66" s="161"/>
      <c r="L66" s="163"/>
      <c r="M66" s="129"/>
      <c r="N66" s="161"/>
      <c r="O66" s="129"/>
      <c r="P66" s="159"/>
      <c r="Q66" s="129"/>
      <c r="R66" s="159"/>
      <c r="S66" s="157"/>
      <c r="T66" s="178"/>
      <c r="U66" s="180"/>
      <c r="V66" s="157"/>
      <c r="W66" s="178"/>
      <c r="X66" s="180"/>
      <c r="Y66" s="157"/>
      <c r="Z66" s="183"/>
      <c r="AA66" s="183"/>
      <c r="AB66" s="183"/>
      <c r="AC66" s="183"/>
      <c r="AD66" s="171"/>
      <c r="AE66" s="113">
        <v>237064</v>
      </c>
      <c r="AF66" s="165"/>
      <c r="AG66" s="165"/>
      <c r="AH66" s="174"/>
      <c r="AI66" s="175"/>
      <c r="AJ66" s="175"/>
      <c r="AK66" s="175"/>
      <c r="AL66" s="176"/>
      <c r="AM66" s="167"/>
      <c r="AN66" s="167"/>
      <c r="AO66" s="169"/>
      <c r="AQ66" s="185"/>
      <c r="AR66" s="185"/>
      <c r="AU66" s="344"/>
    </row>
    <row r="67" spans="1:47" ht="18" customHeight="1" x14ac:dyDescent="0.2">
      <c r="A67" s="130">
        <v>42679</v>
      </c>
      <c r="B67" s="132" t="s">
        <v>239</v>
      </c>
      <c r="C67" s="133"/>
      <c r="D67" s="133"/>
      <c r="E67" s="133"/>
      <c r="F67" s="134"/>
      <c r="G67" s="151" t="s">
        <v>109</v>
      </c>
      <c r="H67" s="153"/>
      <c r="I67" s="155"/>
      <c r="J67" s="128"/>
      <c r="K67" s="160"/>
      <c r="L67" s="162">
        <v>2</v>
      </c>
      <c r="M67" s="128">
        <v>1.8</v>
      </c>
      <c r="N67" s="160">
        <v>2</v>
      </c>
      <c r="O67" s="128"/>
      <c r="P67" s="158"/>
      <c r="Q67" s="128">
        <v>2</v>
      </c>
      <c r="R67" s="158">
        <v>1</v>
      </c>
      <c r="S67" s="156"/>
      <c r="T67" s="177"/>
      <c r="U67" s="179"/>
      <c r="V67" s="156"/>
      <c r="W67" s="177"/>
      <c r="X67" s="179"/>
      <c r="Y67" s="181"/>
      <c r="Z67" s="182" t="s">
        <v>110</v>
      </c>
      <c r="AA67" s="184"/>
      <c r="AB67" s="184"/>
      <c r="AC67" s="184"/>
      <c r="AD67" s="170"/>
      <c r="AE67" s="12" t="s">
        <v>68</v>
      </c>
      <c r="AF67" s="164" t="s">
        <v>169</v>
      </c>
      <c r="AG67" s="164" t="s">
        <v>116</v>
      </c>
      <c r="AH67" s="132"/>
      <c r="AI67" s="172"/>
      <c r="AJ67" s="172"/>
      <c r="AK67" s="172"/>
      <c r="AL67" s="173"/>
      <c r="AM67" s="166">
        <v>27</v>
      </c>
      <c r="AN67" s="166">
        <v>320</v>
      </c>
      <c r="AO67" s="168">
        <v>0.5</v>
      </c>
      <c r="AQ67" s="185">
        <f>IF(G67="x", 1,0)</f>
        <v>1</v>
      </c>
      <c r="AR67" s="185">
        <f>IF(H67="x", 1,0)</f>
        <v>0</v>
      </c>
      <c r="AU67" s="344">
        <f>IF(A67="","",2)</f>
        <v>2</v>
      </c>
    </row>
    <row r="68" spans="1:47" ht="18" customHeight="1" thickBot="1" x14ac:dyDescent="0.25">
      <c r="A68" s="131"/>
      <c r="B68" s="135" t="s">
        <v>240</v>
      </c>
      <c r="C68" s="136"/>
      <c r="D68" s="136"/>
      <c r="E68" s="136"/>
      <c r="F68" s="137"/>
      <c r="G68" s="152"/>
      <c r="H68" s="154"/>
      <c r="I68" s="154"/>
      <c r="J68" s="129"/>
      <c r="K68" s="161"/>
      <c r="L68" s="163"/>
      <c r="M68" s="129"/>
      <c r="N68" s="161"/>
      <c r="O68" s="129"/>
      <c r="P68" s="159"/>
      <c r="Q68" s="129"/>
      <c r="R68" s="159"/>
      <c r="S68" s="157"/>
      <c r="T68" s="178"/>
      <c r="U68" s="180"/>
      <c r="V68" s="157"/>
      <c r="W68" s="178"/>
      <c r="X68" s="180"/>
      <c r="Y68" s="157"/>
      <c r="Z68" s="183"/>
      <c r="AA68" s="183"/>
      <c r="AB68" s="183"/>
      <c r="AC68" s="183"/>
      <c r="AD68" s="171"/>
      <c r="AE68" s="112">
        <v>267064</v>
      </c>
      <c r="AF68" s="165"/>
      <c r="AG68" s="165"/>
      <c r="AH68" s="174"/>
      <c r="AI68" s="175"/>
      <c r="AJ68" s="175"/>
      <c r="AK68" s="175"/>
      <c r="AL68" s="176"/>
      <c r="AM68" s="167"/>
      <c r="AN68" s="167"/>
      <c r="AO68" s="169"/>
      <c r="AQ68" s="185"/>
      <c r="AR68" s="185"/>
      <c r="AU68" s="344"/>
    </row>
    <row r="69" spans="1:47" ht="18" customHeight="1" x14ac:dyDescent="0.2">
      <c r="A69" s="130">
        <v>42648</v>
      </c>
      <c r="B69" s="132" t="s">
        <v>241</v>
      </c>
      <c r="C69" s="133"/>
      <c r="D69" s="133"/>
      <c r="E69" s="133"/>
      <c r="F69" s="134"/>
      <c r="G69" s="151" t="s">
        <v>109</v>
      </c>
      <c r="H69" s="153"/>
      <c r="I69" s="155"/>
      <c r="J69" s="128">
        <v>80</v>
      </c>
      <c r="K69" s="160">
        <v>16</v>
      </c>
      <c r="L69" s="162"/>
      <c r="M69" s="128"/>
      <c r="N69" s="160"/>
      <c r="O69" s="128"/>
      <c r="P69" s="158"/>
      <c r="Q69" s="128"/>
      <c r="R69" s="158"/>
      <c r="S69" s="156"/>
      <c r="T69" s="177"/>
      <c r="U69" s="179"/>
      <c r="V69" s="156"/>
      <c r="W69" s="177"/>
      <c r="X69" s="179"/>
      <c r="Y69" s="181" t="s">
        <v>109</v>
      </c>
      <c r="Z69" s="182"/>
      <c r="AA69" s="184"/>
      <c r="AB69" s="184"/>
      <c r="AC69" s="184"/>
      <c r="AD69" s="170"/>
      <c r="AE69" s="12"/>
      <c r="AF69" s="164"/>
      <c r="AG69" s="164" t="s">
        <v>116</v>
      </c>
      <c r="AH69" s="132"/>
      <c r="AI69" s="172"/>
      <c r="AJ69" s="172"/>
      <c r="AK69" s="172"/>
      <c r="AL69" s="173"/>
      <c r="AM69" s="166">
        <v>27</v>
      </c>
      <c r="AN69" s="166">
        <v>320</v>
      </c>
      <c r="AO69" s="168">
        <v>0.5</v>
      </c>
      <c r="AQ69" s="185">
        <f>IF(G69="x", 1,0)</f>
        <v>1</v>
      </c>
      <c r="AR69" s="185">
        <f>IF(H69="x", 1,0)</f>
        <v>0</v>
      </c>
      <c r="AU69" s="344">
        <f>IF(A69="","",2)</f>
        <v>2</v>
      </c>
    </row>
    <row r="70" spans="1:47" ht="18" customHeight="1" thickBot="1" x14ac:dyDescent="0.25">
      <c r="A70" s="131"/>
      <c r="B70" s="135" t="s">
        <v>238</v>
      </c>
      <c r="C70" s="136"/>
      <c r="D70" s="136"/>
      <c r="E70" s="136"/>
      <c r="F70" s="137"/>
      <c r="G70" s="152"/>
      <c r="H70" s="154"/>
      <c r="I70" s="154"/>
      <c r="J70" s="129"/>
      <c r="K70" s="161"/>
      <c r="L70" s="163"/>
      <c r="M70" s="129"/>
      <c r="N70" s="161"/>
      <c r="O70" s="129"/>
      <c r="P70" s="159"/>
      <c r="Q70" s="129"/>
      <c r="R70" s="159"/>
      <c r="S70" s="157"/>
      <c r="T70" s="178"/>
      <c r="U70" s="180"/>
      <c r="V70" s="157"/>
      <c r="W70" s="178"/>
      <c r="X70" s="180"/>
      <c r="Y70" s="157"/>
      <c r="Z70" s="183"/>
      <c r="AA70" s="183"/>
      <c r="AB70" s="183"/>
      <c r="AC70" s="183"/>
      <c r="AD70" s="171"/>
      <c r="AE70" s="112"/>
      <c r="AF70" s="165"/>
      <c r="AG70" s="165"/>
      <c r="AH70" s="174"/>
      <c r="AI70" s="175"/>
      <c r="AJ70" s="175"/>
      <c r="AK70" s="175"/>
      <c r="AL70" s="176"/>
      <c r="AM70" s="167"/>
      <c r="AN70" s="167"/>
      <c r="AO70" s="169"/>
      <c r="AQ70" s="185"/>
      <c r="AR70" s="185"/>
      <c r="AU70" s="344"/>
    </row>
    <row r="71" spans="1:47" ht="18" customHeight="1" x14ac:dyDescent="0.2">
      <c r="A71" s="130">
        <v>42648</v>
      </c>
      <c r="B71" s="132" t="s">
        <v>242</v>
      </c>
      <c r="C71" s="133"/>
      <c r="D71" s="133"/>
      <c r="E71" s="133"/>
      <c r="F71" s="134"/>
      <c r="G71" s="151"/>
      <c r="H71" s="153" t="s">
        <v>109</v>
      </c>
      <c r="I71" s="155"/>
      <c r="J71" s="128"/>
      <c r="K71" s="160"/>
      <c r="L71" s="162"/>
      <c r="M71" s="128"/>
      <c r="N71" s="160"/>
      <c r="O71" s="128"/>
      <c r="P71" s="158"/>
      <c r="Q71" s="128"/>
      <c r="R71" s="158"/>
      <c r="S71" s="156"/>
      <c r="T71" s="177"/>
      <c r="U71" s="179"/>
      <c r="V71" s="156"/>
      <c r="W71" s="177"/>
      <c r="X71" s="179"/>
      <c r="Y71" s="181" t="s">
        <v>109</v>
      </c>
      <c r="Z71" s="182"/>
      <c r="AA71" s="184"/>
      <c r="AB71" s="184"/>
      <c r="AC71" s="184"/>
      <c r="AD71" s="170"/>
      <c r="AE71" s="12"/>
      <c r="AF71" s="164"/>
      <c r="AG71" s="164" t="s">
        <v>116</v>
      </c>
      <c r="AH71" s="132"/>
      <c r="AI71" s="172"/>
      <c r="AJ71" s="172"/>
      <c r="AK71" s="172"/>
      <c r="AL71" s="173"/>
      <c r="AM71" s="166">
        <v>27</v>
      </c>
      <c r="AN71" s="166">
        <v>320</v>
      </c>
      <c r="AO71" s="168">
        <v>0.5</v>
      </c>
      <c r="AQ71" s="185">
        <f>IF(G71="x", 1,0)</f>
        <v>0</v>
      </c>
      <c r="AR71" s="185">
        <f>IF(H71="x", 1,0)</f>
        <v>1</v>
      </c>
      <c r="AU71" s="344">
        <f>IF(A71="","",2)</f>
        <v>2</v>
      </c>
    </row>
    <row r="72" spans="1:47" ht="18" customHeight="1" thickBot="1" x14ac:dyDescent="0.25">
      <c r="A72" s="131"/>
      <c r="B72" s="135" t="s">
        <v>243</v>
      </c>
      <c r="C72" s="136"/>
      <c r="D72" s="136"/>
      <c r="E72" s="136"/>
      <c r="F72" s="137"/>
      <c r="G72" s="152"/>
      <c r="H72" s="154"/>
      <c r="I72" s="154"/>
      <c r="J72" s="129"/>
      <c r="K72" s="161"/>
      <c r="L72" s="163"/>
      <c r="M72" s="129"/>
      <c r="N72" s="161"/>
      <c r="O72" s="129"/>
      <c r="P72" s="159"/>
      <c r="Q72" s="129"/>
      <c r="R72" s="159"/>
      <c r="S72" s="157"/>
      <c r="T72" s="178"/>
      <c r="U72" s="180"/>
      <c r="V72" s="157"/>
      <c r="W72" s="178"/>
      <c r="X72" s="180"/>
      <c r="Y72" s="157"/>
      <c r="Z72" s="183"/>
      <c r="AA72" s="183"/>
      <c r="AB72" s="183"/>
      <c r="AC72" s="183"/>
      <c r="AD72" s="171"/>
      <c r="AE72" s="112"/>
      <c r="AF72" s="165"/>
      <c r="AG72" s="165"/>
      <c r="AH72" s="174"/>
      <c r="AI72" s="175"/>
      <c r="AJ72" s="175"/>
      <c r="AK72" s="175"/>
      <c r="AL72" s="176"/>
      <c r="AM72" s="167"/>
      <c r="AN72" s="167"/>
      <c r="AO72" s="169"/>
      <c r="AQ72" s="185"/>
      <c r="AR72" s="185"/>
      <c r="AU72" s="344"/>
    </row>
    <row r="73" spans="1:47" ht="18" customHeight="1" x14ac:dyDescent="0.2">
      <c r="A73" s="130">
        <v>42679</v>
      </c>
      <c r="B73" s="132" t="s">
        <v>244</v>
      </c>
      <c r="C73" s="133"/>
      <c r="D73" s="133"/>
      <c r="E73" s="133"/>
      <c r="F73" s="134"/>
      <c r="G73" s="151"/>
      <c r="H73" s="153"/>
      <c r="I73" s="155"/>
      <c r="J73" s="128"/>
      <c r="K73" s="160"/>
      <c r="L73" s="162"/>
      <c r="M73" s="128"/>
      <c r="N73" s="160"/>
      <c r="O73" s="128"/>
      <c r="P73" s="158"/>
      <c r="Q73" s="128"/>
      <c r="R73" s="158"/>
      <c r="S73" s="156"/>
      <c r="T73" s="177"/>
      <c r="U73" s="179"/>
      <c r="V73" s="156"/>
      <c r="W73" s="177"/>
      <c r="X73" s="179"/>
      <c r="Y73" s="181"/>
      <c r="Z73" s="182" t="s">
        <v>110</v>
      </c>
      <c r="AA73" s="184"/>
      <c r="AB73" s="184"/>
      <c r="AC73" s="184"/>
      <c r="AD73" s="170"/>
      <c r="AE73" s="12" t="s">
        <v>68</v>
      </c>
      <c r="AF73" s="164" t="s">
        <v>172</v>
      </c>
      <c r="AG73" s="164" t="s">
        <v>116</v>
      </c>
      <c r="AH73" s="132"/>
      <c r="AI73" s="172"/>
      <c r="AJ73" s="172"/>
      <c r="AK73" s="172"/>
      <c r="AL73" s="173"/>
      <c r="AM73" s="166">
        <v>27</v>
      </c>
      <c r="AN73" s="166">
        <v>320</v>
      </c>
      <c r="AO73" s="168">
        <v>0.5</v>
      </c>
      <c r="AQ73" s="185">
        <f>IF(G73="x", 1,0)</f>
        <v>0</v>
      </c>
      <c r="AR73" s="185">
        <f>IF(H73="x", 1,0)</f>
        <v>0</v>
      </c>
      <c r="AU73" s="344">
        <f>IF(A73="","",2)</f>
        <v>2</v>
      </c>
    </row>
    <row r="74" spans="1:47" ht="18" customHeight="1" thickBot="1" x14ac:dyDescent="0.25">
      <c r="A74" s="131"/>
      <c r="B74" s="135" t="s">
        <v>245</v>
      </c>
      <c r="C74" s="136"/>
      <c r="D74" s="136"/>
      <c r="E74" s="136"/>
      <c r="F74" s="137"/>
      <c r="G74" s="152"/>
      <c r="H74" s="154"/>
      <c r="I74" s="154"/>
      <c r="J74" s="129"/>
      <c r="K74" s="161"/>
      <c r="L74" s="163"/>
      <c r="M74" s="129"/>
      <c r="N74" s="161"/>
      <c r="O74" s="129"/>
      <c r="P74" s="159"/>
      <c r="Q74" s="129"/>
      <c r="R74" s="159"/>
      <c r="S74" s="157"/>
      <c r="T74" s="178"/>
      <c r="U74" s="180"/>
      <c r="V74" s="157"/>
      <c r="W74" s="178"/>
      <c r="X74" s="180"/>
      <c r="Y74" s="157"/>
      <c r="Z74" s="183"/>
      <c r="AA74" s="183"/>
      <c r="AB74" s="183"/>
      <c r="AC74" s="183"/>
      <c r="AD74" s="171"/>
      <c r="AE74" s="113">
        <v>237074</v>
      </c>
      <c r="AF74" s="165"/>
      <c r="AG74" s="165"/>
      <c r="AH74" s="174"/>
      <c r="AI74" s="175"/>
      <c r="AJ74" s="175"/>
      <c r="AK74" s="175"/>
      <c r="AL74" s="176"/>
      <c r="AM74" s="167"/>
      <c r="AN74" s="167"/>
      <c r="AO74" s="169"/>
      <c r="AQ74" s="185"/>
      <c r="AR74" s="185"/>
      <c r="AU74" s="344"/>
    </row>
    <row r="75" spans="1:47" ht="18" customHeight="1" x14ac:dyDescent="0.2">
      <c r="A75" s="130">
        <v>42679</v>
      </c>
      <c r="B75" s="132" t="s">
        <v>242</v>
      </c>
      <c r="C75" s="133"/>
      <c r="D75" s="133"/>
      <c r="E75" s="133"/>
      <c r="F75" s="134"/>
      <c r="G75" s="151"/>
      <c r="H75" s="153"/>
      <c r="I75" s="155"/>
      <c r="J75" s="128"/>
      <c r="K75" s="160"/>
      <c r="L75" s="162"/>
      <c r="M75" s="128"/>
      <c r="N75" s="160"/>
      <c r="O75" s="128"/>
      <c r="P75" s="158"/>
      <c r="Q75" s="128"/>
      <c r="R75" s="158"/>
      <c r="S75" s="156"/>
      <c r="T75" s="177"/>
      <c r="U75" s="179"/>
      <c r="V75" s="156"/>
      <c r="W75" s="177"/>
      <c r="X75" s="179"/>
      <c r="Y75" s="181"/>
      <c r="Z75" s="182" t="s">
        <v>110</v>
      </c>
      <c r="AA75" s="184"/>
      <c r="AB75" s="184"/>
      <c r="AC75" s="184"/>
      <c r="AD75" s="170"/>
      <c r="AE75" s="12" t="s">
        <v>68</v>
      </c>
      <c r="AF75" s="164" t="s">
        <v>172</v>
      </c>
      <c r="AG75" s="164" t="s">
        <v>116</v>
      </c>
      <c r="AH75" s="132"/>
      <c r="AI75" s="172"/>
      <c r="AJ75" s="172"/>
      <c r="AK75" s="172"/>
      <c r="AL75" s="173"/>
      <c r="AM75" s="166">
        <v>27</v>
      </c>
      <c r="AN75" s="166">
        <v>320</v>
      </c>
      <c r="AO75" s="168">
        <v>0.5</v>
      </c>
      <c r="AQ75" s="185">
        <f>IF(G75="x", 1,0)</f>
        <v>0</v>
      </c>
      <c r="AR75" s="185">
        <f>IF(H75="x", 1,0)</f>
        <v>0</v>
      </c>
      <c r="AU75" s="344">
        <f>IF(A75="","",2)</f>
        <v>2</v>
      </c>
    </row>
    <row r="76" spans="1:47" ht="18" customHeight="1" thickBot="1" x14ac:dyDescent="0.25">
      <c r="A76" s="131"/>
      <c r="B76" s="135" t="s">
        <v>246</v>
      </c>
      <c r="C76" s="136"/>
      <c r="D76" s="136"/>
      <c r="E76" s="136"/>
      <c r="F76" s="137"/>
      <c r="G76" s="152"/>
      <c r="H76" s="154"/>
      <c r="I76" s="154"/>
      <c r="J76" s="129"/>
      <c r="K76" s="161"/>
      <c r="L76" s="163"/>
      <c r="M76" s="129"/>
      <c r="N76" s="161"/>
      <c r="O76" s="129"/>
      <c r="P76" s="159"/>
      <c r="Q76" s="129"/>
      <c r="R76" s="159"/>
      <c r="S76" s="157"/>
      <c r="T76" s="178"/>
      <c r="U76" s="180"/>
      <c r="V76" s="157"/>
      <c r="W76" s="178"/>
      <c r="X76" s="180"/>
      <c r="Y76" s="157"/>
      <c r="Z76" s="183"/>
      <c r="AA76" s="183"/>
      <c r="AB76" s="183"/>
      <c r="AC76" s="183"/>
      <c r="AD76" s="171"/>
      <c r="AE76" s="113">
        <v>225881</v>
      </c>
      <c r="AF76" s="165"/>
      <c r="AG76" s="165"/>
      <c r="AH76" s="174"/>
      <c r="AI76" s="175"/>
      <c r="AJ76" s="175"/>
      <c r="AK76" s="175"/>
      <c r="AL76" s="176"/>
      <c r="AM76" s="167"/>
      <c r="AN76" s="167"/>
      <c r="AO76" s="169"/>
      <c r="AQ76" s="185"/>
      <c r="AR76" s="185"/>
      <c r="AU76" s="344"/>
    </row>
    <row r="77" spans="1:47" ht="18" customHeight="1" x14ac:dyDescent="0.2">
      <c r="A77" s="130">
        <v>42680</v>
      </c>
      <c r="B77" s="132" t="s">
        <v>247</v>
      </c>
      <c r="C77" s="133"/>
      <c r="D77" s="133"/>
      <c r="E77" s="133"/>
      <c r="F77" s="134"/>
      <c r="G77" s="151" t="s">
        <v>109</v>
      </c>
      <c r="H77" s="153"/>
      <c r="I77" s="155"/>
      <c r="J77" s="128">
        <v>80</v>
      </c>
      <c r="K77" s="160">
        <v>31</v>
      </c>
      <c r="L77" s="162"/>
      <c r="M77" s="128"/>
      <c r="N77" s="160"/>
      <c r="O77" s="128">
        <v>70</v>
      </c>
      <c r="P77" s="158">
        <v>2</v>
      </c>
      <c r="Q77" s="128"/>
      <c r="R77" s="158"/>
      <c r="S77" s="156"/>
      <c r="T77" s="177"/>
      <c r="U77" s="179"/>
      <c r="V77" s="156"/>
      <c r="W77" s="177"/>
      <c r="X77" s="179"/>
      <c r="Y77" s="181" t="s">
        <v>109</v>
      </c>
      <c r="Z77" s="182"/>
      <c r="AA77" s="184"/>
      <c r="AB77" s="184"/>
      <c r="AC77" s="184"/>
      <c r="AD77" s="170"/>
      <c r="AE77" s="12"/>
      <c r="AF77" s="164"/>
      <c r="AG77" s="164" t="s">
        <v>116</v>
      </c>
      <c r="AH77" s="132"/>
      <c r="AI77" s="172"/>
      <c r="AJ77" s="172"/>
      <c r="AK77" s="172"/>
      <c r="AL77" s="173"/>
      <c r="AM77" s="166">
        <v>27</v>
      </c>
      <c r="AN77" s="166">
        <v>320</v>
      </c>
      <c r="AO77" s="168">
        <v>0.5</v>
      </c>
      <c r="AQ77" s="185">
        <f>IF(G77="x", 1,0)</f>
        <v>1</v>
      </c>
      <c r="AR77" s="185">
        <f>IF(H77="x", 1,0)</f>
        <v>0</v>
      </c>
      <c r="AU77" s="344">
        <f>IF(A77="","",2)</f>
        <v>2</v>
      </c>
    </row>
    <row r="78" spans="1:47" ht="18" customHeight="1" thickBot="1" x14ac:dyDescent="0.25">
      <c r="A78" s="131"/>
      <c r="B78" s="135" t="s">
        <v>248</v>
      </c>
      <c r="C78" s="136"/>
      <c r="D78" s="136"/>
      <c r="E78" s="136"/>
      <c r="F78" s="137"/>
      <c r="G78" s="152"/>
      <c r="H78" s="154"/>
      <c r="I78" s="154"/>
      <c r="J78" s="129"/>
      <c r="K78" s="161"/>
      <c r="L78" s="163"/>
      <c r="M78" s="129"/>
      <c r="N78" s="161"/>
      <c r="O78" s="129"/>
      <c r="P78" s="159"/>
      <c r="Q78" s="129"/>
      <c r="R78" s="159"/>
      <c r="S78" s="157"/>
      <c r="T78" s="178"/>
      <c r="U78" s="180"/>
      <c r="V78" s="157"/>
      <c r="W78" s="178"/>
      <c r="X78" s="180"/>
      <c r="Y78" s="157"/>
      <c r="Z78" s="183"/>
      <c r="AA78" s="183"/>
      <c r="AB78" s="183"/>
      <c r="AC78" s="183"/>
      <c r="AD78" s="171"/>
      <c r="AE78" s="112"/>
      <c r="AF78" s="165"/>
      <c r="AG78" s="165"/>
      <c r="AH78" s="174"/>
      <c r="AI78" s="175"/>
      <c r="AJ78" s="175"/>
      <c r="AK78" s="175"/>
      <c r="AL78" s="176"/>
      <c r="AM78" s="167"/>
      <c r="AN78" s="167"/>
      <c r="AO78" s="169"/>
      <c r="AQ78" s="185"/>
      <c r="AR78" s="185"/>
      <c r="AU78" s="344"/>
    </row>
    <row r="79" spans="1:47" ht="18" customHeight="1" x14ac:dyDescent="0.2">
      <c r="A79" s="130">
        <v>42680</v>
      </c>
      <c r="B79" s="132" t="s">
        <v>231</v>
      </c>
      <c r="C79" s="133"/>
      <c r="D79" s="133"/>
      <c r="E79" s="133"/>
      <c r="F79" s="134"/>
      <c r="G79" s="151" t="s">
        <v>109</v>
      </c>
      <c r="H79" s="153"/>
      <c r="I79" s="155"/>
      <c r="J79" s="128">
        <v>80</v>
      </c>
      <c r="K79" s="160">
        <v>6</v>
      </c>
      <c r="L79" s="162"/>
      <c r="M79" s="128"/>
      <c r="N79" s="160"/>
      <c r="O79" s="128"/>
      <c r="P79" s="158"/>
      <c r="Q79" s="128"/>
      <c r="R79" s="158"/>
      <c r="S79" s="156"/>
      <c r="T79" s="177"/>
      <c r="U79" s="179"/>
      <c r="V79" s="156"/>
      <c r="W79" s="177"/>
      <c r="X79" s="179"/>
      <c r="Y79" s="181" t="s">
        <v>109</v>
      </c>
      <c r="Z79" s="182"/>
      <c r="AA79" s="184"/>
      <c r="AB79" s="184"/>
      <c r="AC79" s="184"/>
      <c r="AD79" s="170"/>
      <c r="AE79" s="12"/>
      <c r="AF79" s="164"/>
      <c r="AG79" s="164" t="s">
        <v>116</v>
      </c>
      <c r="AH79" s="132"/>
      <c r="AI79" s="172"/>
      <c r="AJ79" s="172"/>
      <c r="AK79" s="172"/>
      <c r="AL79" s="173"/>
      <c r="AM79" s="166">
        <v>27</v>
      </c>
      <c r="AN79" s="166">
        <v>320</v>
      </c>
      <c r="AO79" s="168">
        <v>0.5</v>
      </c>
      <c r="AQ79" s="185">
        <f>IF(G79="x", 1,0)</f>
        <v>1</v>
      </c>
      <c r="AR79" s="185">
        <f>IF(H79="x", 1,0)</f>
        <v>0</v>
      </c>
      <c r="AU79" s="344">
        <f>IF(A79="","",2)</f>
        <v>2</v>
      </c>
    </row>
    <row r="80" spans="1:47" ht="18" customHeight="1" thickBot="1" x14ac:dyDescent="0.25">
      <c r="A80" s="131"/>
      <c r="B80" s="135" t="s">
        <v>249</v>
      </c>
      <c r="C80" s="136"/>
      <c r="D80" s="136"/>
      <c r="E80" s="136"/>
      <c r="F80" s="137"/>
      <c r="G80" s="152"/>
      <c r="H80" s="154"/>
      <c r="I80" s="154"/>
      <c r="J80" s="129"/>
      <c r="K80" s="161"/>
      <c r="L80" s="163"/>
      <c r="M80" s="129"/>
      <c r="N80" s="161"/>
      <c r="O80" s="129"/>
      <c r="P80" s="159"/>
      <c r="Q80" s="129"/>
      <c r="R80" s="159"/>
      <c r="S80" s="157"/>
      <c r="T80" s="178"/>
      <c r="U80" s="180"/>
      <c r="V80" s="157"/>
      <c r="W80" s="178"/>
      <c r="X80" s="180"/>
      <c r="Y80" s="157"/>
      <c r="Z80" s="183"/>
      <c r="AA80" s="183"/>
      <c r="AB80" s="183"/>
      <c r="AC80" s="183"/>
      <c r="AD80" s="171"/>
      <c r="AE80" s="112"/>
      <c r="AF80" s="165"/>
      <c r="AG80" s="165"/>
      <c r="AH80" s="174"/>
      <c r="AI80" s="175"/>
      <c r="AJ80" s="175"/>
      <c r="AK80" s="175"/>
      <c r="AL80" s="176"/>
      <c r="AM80" s="167"/>
      <c r="AN80" s="167"/>
      <c r="AO80" s="169"/>
      <c r="AQ80" s="185"/>
      <c r="AR80" s="185"/>
      <c r="AU80" s="344"/>
    </row>
    <row r="81" spans="1:47" ht="18" customHeight="1" x14ac:dyDescent="0.2">
      <c r="A81" s="130">
        <v>42680</v>
      </c>
      <c r="B81" s="132" t="s">
        <v>237</v>
      </c>
      <c r="C81" s="133"/>
      <c r="D81" s="133"/>
      <c r="E81" s="133"/>
      <c r="F81" s="134"/>
      <c r="G81" s="151"/>
      <c r="H81" s="153"/>
      <c r="I81" s="155"/>
      <c r="J81" s="128"/>
      <c r="K81" s="160"/>
      <c r="L81" s="162"/>
      <c r="M81" s="128"/>
      <c r="N81" s="160"/>
      <c r="O81" s="128"/>
      <c r="P81" s="158"/>
      <c r="Q81" s="128"/>
      <c r="R81" s="158"/>
      <c r="S81" s="156"/>
      <c r="T81" s="177"/>
      <c r="U81" s="179"/>
      <c r="V81" s="156"/>
      <c r="W81" s="177"/>
      <c r="X81" s="179"/>
      <c r="Y81" s="181"/>
      <c r="Z81" s="182"/>
      <c r="AA81" s="184"/>
      <c r="AB81" s="184"/>
      <c r="AC81" s="184"/>
      <c r="AD81" s="170"/>
      <c r="AE81" s="12"/>
      <c r="AF81" s="164"/>
      <c r="AG81" s="164" t="s">
        <v>116</v>
      </c>
      <c r="AH81" s="132"/>
      <c r="AI81" s="172"/>
      <c r="AJ81" s="172"/>
      <c r="AK81" s="172"/>
      <c r="AL81" s="173"/>
      <c r="AM81" s="166">
        <v>27</v>
      </c>
      <c r="AN81" s="166">
        <v>320</v>
      </c>
      <c r="AO81" s="168">
        <v>0.5</v>
      </c>
      <c r="AQ81" s="185">
        <f>IF(G81="x", 1,0)</f>
        <v>0</v>
      </c>
      <c r="AR81" s="185">
        <f>IF(H81="x", 1,0)</f>
        <v>0</v>
      </c>
      <c r="AU81" s="344">
        <f>IF(A81="","",2)</f>
        <v>2</v>
      </c>
    </row>
    <row r="82" spans="1:47" ht="18" customHeight="1" thickBot="1" x14ac:dyDescent="0.25">
      <c r="A82" s="131"/>
      <c r="B82" s="135" t="s">
        <v>250</v>
      </c>
      <c r="C82" s="136"/>
      <c r="D82" s="136"/>
      <c r="E82" s="136"/>
      <c r="F82" s="137"/>
      <c r="G82" s="152"/>
      <c r="H82" s="154"/>
      <c r="I82" s="154"/>
      <c r="J82" s="129"/>
      <c r="K82" s="161"/>
      <c r="L82" s="163"/>
      <c r="M82" s="129"/>
      <c r="N82" s="161"/>
      <c r="O82" s="129"/>
      <c r="P82" s="159"/>
      <c r="Q82" s="129"/>
      <c r="R82" s="159"/>
      <c r="S82" s="157"/>
      <c r="T82" s="178"/>
      <c r="U82" s="180"/>
      <c r="V82" s="157"/>
      <c r="W82" s="178"/>
      <c r="X82" s="180"/>
      <c r="Y82" s="157"/>
      <c r="Z82" s="183"/>
      <c r="AA82" s="183"/>
      <c r="AB82" s="183"/>
      <c r="AC82" s="183"/>
      <c r="AD82" s="171"/>
      <c r="AE82" s="112"/>
      <c r="AF82" s="165"/>
      <c r="AG82" s="165"/>
      <c r="AH82" s="174"/>
      <c r="AI82" s="175"/>
      <c r="AJ82" s="175"/>
      <c r="AK82" s="175"/>
      <c r="AL82" s="176"/>
      <c r="AM82" s="167"/>
      <c r="AN82" s="167"/>
      <c r="AO82" s="169"/>
      <c r="AQ82" s="185"/>
      <c r="AR82" s="185"/>
      <c r="AU82" s="344"/>
    </row>
    <row r="83" spans="1:47" ht="18" customHeight="1" x14ac:dyDescent="0.2">
      <c r="A83" s="130">
        <v>42681</v>
      </c>
      <c r="B83" s="132" t="s">
        <v>251</v>
      </c>
      <c r="C83" s="133"/>
      <c r="D83" s="133"/>
      <c r="E83" s="133"/>
      <c r="F83" s="134"/>
      <c r="G83" s="151"/>
      <c r="H83" s="153" t="s">
        <v>109</v>
      </c>
      <c r="I83" s="155"/>
      <c r="J83" s="128"/>
      <c r="K83" s="160"/>
      <c r="L83" s="162"/>
      <c r="M83" s="128"/>
      <c r="N83" s="160"/>
      <c r="O83" s="128"/>
      <c r="P83" s="158"/>
      <c r="Q83" s="128"/>
      <c r="R83" s="158"/>
      <c r="S83" s="156"/>
      <c r="T83" s="177"/>
      <c r="U83" s="179"/>
      <c r="V83" s="156"/>
      <c r="W83" s="177"/>
      <c r="X83" s="179"/>
      <c r="Y83" s="181"/>
      <c r="Z83" s="182"/>
      <c r="AA83" s="184"/>
      <c r="AB83" s="184"/>
      <c r="AC83" s="184"/>
      <c r="AD83" s="170"/>
      <c r="AE83" s="12"/>
      <c r="AF83" s="164"/>
      <c r="AG83" s="164" t="s">
        <v>116</v>
      </c>
      <c r="AH83" s="132"/>
      <c r="AI83" s="172"/>
      <c r="AJ83" s="172"/>
      <c r="AK83" s="172"/>
      <c r="AL83" s="173"/>
      <c r="AM83" s="166">
        <v>27</v>
      </c>
      <c r="AN83" s="166">
        <v>320</v>
      </c>
      <c r="AO83" s="168">
        <v>0.5</v>
      </c>
      <c r="AQ83" s="185">
        <f>IF(G83="x", 1,0)</f>
        <v>0</v>
      </c>
      <c r="AR83" s="185">
        <f>IF(H83="x", 1,0)</f>
        <v>1</v>
      </c>
      <c r="AU83" s="344">
        <f>IF(A83="","",2)</f>
        <v>2</v>
      </c>
    </row>
    <row r="84" spans="1:47" ht="18" customHeight="1" thickBot="1" x14ac:dyDescent="0.25">
      <c r="A84" s="131"/>
      <c r="B84" s="135" t="s">
        <v>252</v>
      </c>
      <c r="C84" s="136"/>
      <c r="D84" s="136"/>
      <c r="E84" s="136"/>
      <c r="F84" s="137"/>
      <c r="G84" s="152"/>
      <c r="H84" s="154"/>
      <c r="I84" s="154"/>
      <c r="J84" s="129"/>
      <c r="K84" s="161"/>
      <c r="L84" s="163"/>
      <c r="M84" s="129"/>
      <c r="N84" s="161"/>
      <c r="O84" s="129"/>
      <c r="P84" s="159"/>
      <c r="Q84" s="129"/>
      <c r="R84" s="159"/>
      <c r="S84" s="157"/>
      <c r="T84" s="178"/>
      <c r="U84" s="180"/>
      <c r="V84" s="157"/>
      <c r="W84" s="178"/>
      <c r="X84" s="180"/>
      <c r="Y84" s="157"/>
      <c r="Z84" s="183"/>
      <c r="AA84" s="183"/>
      <c r="AB84" s="183"/>
      <c r="AC84" s="183"/>
      <c r="AD84" s="171"/>
      <c r="AE84" s="112"/>
      <c r="AF84" s="165"/>
      <c r="AG84" s="165"/>
      <c r="AH84" s="174"/>
      <c r="AI84" s="175"/>
      <c r="AJ84" s="175"/>
      <c r="AK84" s="175"/>
      <c r="AL84" s="176"/>
      <c r="AM84" s="167"/>
      <c r="AN84" s="167"/>
      <c r="AO84" s="169"/>
      <c r="AQ84" s="185"/>
      <c r="AR84" s="185"/>
      <c r="AU84" s="344"/>
    </row>
    <row r="85" spans="1:47" ht="18" customHeight="1" x14ac:dyDescent="0.2">
      <c r="A85" s="130">
        <v>42682</v>
      </c>
      <c r="B85" s="132" t="s">
        <v>253</v>
      </c>
      <c r="C85" s="133"/>
      <c r="D85" s="133"/>
      <c r="E85" s="133"/>
      <c r="F85" s="134"/>
      <c r="G85" s="151"/>
      <c r="H85" s="153"/>
      <c r="I85" s="155"/>
      <c r="J85" s="128"/>
      <c r="K85" s="160"/>
      <c r="L85" s="162"/>
      <c r="M85" s="128"/>
      <c r="N85" s="160"/>
      <c r="O85" s="128"/>
      <c r="P85" s="158"/>
      <c r="Q85" s="128"/>
      <c r="R85" s="158"/>
      <c r="S85" s="156"/>
      <c r="T85" s="177"/>
      <c r="U85" s="179"/>
      <c r="V85" s="156"/>
      <c r="W85" s="177"/>
      <c r="X85" s="179"/>
      <c r="Y85" s="181"/>
      <c r="Z85" s="182"/>
      <c r="AA85" s="184"/>
      <c r="AB85" s="184"/>
      <c r="AC85" s="184"/>
      <c r="AD85" s="170"/>
      <c r="AE85" s="12"/>
      <c r="AF85" s="164"/>
      <c r="AG85" s="164" t="s">
        <v>116</v>
      </c>
      <c r="AH85" s="132"/>
      <c r="AI85" s="172"/>
      <c r="AJ85" s="172"/>
      <c r="AK85" s="172"/>
      <c r="AL85" s="173"/>
      <c r="AM85" s="166">
        <v>28</v>
      </c>
      <c r="AN85" s="166">
        <v>45</v>
      </c>
      <c r="AO85" s="168">
        <v>0.5</v>
      </c>
      <c r="AQ85" s="185">
        <f>IF(G85="x", 1,0)</f>
        <v>0</v>
      </c>
      <c r="AR85" s="185">
        <f>IF(H85="x", 1,0)</f>
        <v>0</v>
      </c>
      <c r="AU85" s="344">
        <f>IF(A85="","",2)</f>
        <v>2</v>
      </c>
    </row>
    <row r="86" spans="1:47" ht="18" customHeight="1" thickBot="1" x14ac:dyDescent="0.25">
      <c r="A86" s="131"/>
      <c r="B86" s="135" t="s">
        <v>254</v>
      </c>
      <c r="C86" s="136"/>
      <c r="D86" s="136"/>
      <c r="E86" s="136"/>
      <c r="F86" s="137"/>
      <c r="G86" s="152"/>
      <c r="H86" s="154"/>
      <c r="I86" s="154"/>
      <c r="J86" s="129"/>
      <c r="K86" s="161"/>
      <c r="L86" s="163"/>
      <c r="M86" s="129"/>
      <c r="N86" s="161"/>
      <c r="O86" s="129"/>
      <c r="P86" s="159"/>
      <c r="Q86" s="129"/>
      <c r="R86" s="159"/>
      <c r="S86" s="157"/>
      <c r="T86" s="178"/>
      <c r="U86" s="180"/>
      <c r="V86" s="157"/>
      <c r="W86" s="178"/>
      <c r="X86" s="180"/>
      <c r="Y86" s="157"/>
      <c r="Z86" s="183"/>
      <c r="AA86" s="183"/>
      <c r="AB86" s="183"/>
      <c r="AC86" s="183"/>
      <c r="AD86" s="171"/>
      <c r="AE86" s="112"/>
      <c r="AF86" s="165"/>
      <c r="AG86" s="165"/>
      <c r="AH86" s="174"/>
      <c r="AI86" s="175"/>
      <c r="AJ86" s="175"/>
      <c r="AK86" s="175"/>
      <c r="AL86" s="176"/>
      <c r="AM86" s="167"/>
      <c r="AN86" s="167"/>
      <c r="AO86" s="169"/>
      <c r="AQ86" s="185"/>
      <c r="AR86" s="185"/>
      <c r="AU86" s="344"/>
    </row>
    <row r="87" spans="1:47" ht="18" customHeight="1" x14ac:dyDescent="0.2">
      <c r="A87" s="130">
        <v>42683</v>
      </c>
      <c r="B87" s="132" t="s">
        <v>256</v>
      </c>
      <c r="C87" s="133"/>
      <c r="D87" s="133"/>
      <c r="E87" s="133"/>
      <c r="F87" s="134"/>
      <c r="G87" s="151" t="s">
        <v>109</v>
      </c>
      <c r="H87" s="153"/>
      <c r="I87" s="155"/>
      <c r="J87" s="128"/>
      <c r="K87" s="160"/>
      <c r="L87" s="162">
        <v>2</v>
      </c>
      <c r="M87" s="128">
        <v>1.8</v>
      </c>
      <c r="N87" s="160">
        <v>3</v>
      </c>
      <c r="O87" s="128"/>
      <c r="P87" s="158"/>
      <c r="Q87" s="128"/>
      <c r="R87" s="158"/>
      <c r="S87" s="156"/>
      <c r="T87" s="177"/>
      <c r="U87" s="179"/>
      <c r="V87" s="156"/>
      <c r="W87" s="177"/>
      <c r="X87" s="179"/>
      <c r="Y87" s="181"/>
      <c r="Z87" s="182" t="s">
        <v>110</v>
      </c>
      <c r="AA87" s="184"/>
      <c r="AB87" s="184"/>
      <c r="AC87" s="184"/>
      <c r="AD87" s="170"/>
      <c r="AE87" s="12" t="s">
        <v>68</v>
      </c>
      <c r="AF87" s="164" t="s">
        <v>169</v>
      </c>
      <c r="AG87" s="164" t="s">
        <v>132</v>
      </c>
      <c r="AH87" s="132"/>
      <c r="AI87" s="172"/>
      <c r="AJ87" s="172"/>
      <c r="AK87" s="172"/>
      <c r="AL87" s="173"/>
      <c r="AM87" s="166">
        <v>27</v>
      </c>
      <c r="AN87" s="166">
        <v>280</v>
      </c>
      <c r="AO87" s="168">
        <v>0.3</v>
      </c>
      <c r="AQ87" s="185">
        <f>IF(G87="x", 1,0)</f>
        <v>1</v>
      </c>
      <c r="AR87" s="185">
        <f>IF(H87="x", 1,0)</f>
        <v>0</v>
      </c>
      <c r="AU87" s="344">
        <f>IF(A87="","",2)</f>
        <v>2</v>
      </c>
    </row>
    <row r="88" spans="1:47" ht="18" customHeight="1" thickBot="1" x14ac:dyDescent="0.25">
      <c r="A88" s="131"/>
      <c r="B88" s="135" t="s">
        <v>255</v>
      </c>
      <c r="C88" s="136"/>
      <c r="D88" s="136"/>
      <c r="E88" s="136"/>
      <c r="F88" s="137"/>
      <c r="G88" s="152"/>
      <c r="H88" s="154"/>
      <c r="I88" s="154"/>
      <c r="J88" s="129"/>
      <c r="K88" s="161"/>
      <c r="L88" s="163"/>
      <c r="M88" s="129"/>
      <c r="N88" s="161"/>
      <c r="O88" s="129"/>
      <c r="P88" s="159"/>
      <c r="Q88" s="129"/>
      <c r="R88" s="159"/>
      <c r="S88" s="157"/>
      <c r="T88" s="178"/>
      <c r="U88" s="180"/>
      <c r="V88" s="157"/>
      <c r="W88" s="178"/>
      <c r="X88" s="180"/>
      <c r="Y88" s="157"/>
      <c r="Z88" s="183"/>
      <c r="AA88" s="183"/>
      <c r="AB88" s="183"/>
      <c r="AC88" s="183"/>
      <c r="AD88" s="171"/>
      <c r="AE88" s="112">
        <v>225881</v>
      </c>
      <c r="AF88" s="165"/>
      <c r="AG88" s="165"/>
      <c r="AH88" s="174"/>
      <c r="AI88" s="175"/>
      <c r="AJ88" s="175"/>
      <c r="AK88" s="175"/>
      <c r="AL88" s="176"/>
      <c r="AM88" s="167"/>
      <c r="AN88" s="167"/>
      <c r="AO88" s="169"/>
      <c r="AQ88" s="185"/>
      <c r="AR88" s="185"/>
      <c r="AU88" s="344"/>
    </row>
    <row r="89" spans="1:47" ht="18" customHeight="1" x14ac:dyDescent="0.2">
      <c r="A89" s="130">
        <v>42683</v>
      </c>
      <c r="B89" s="132" t="s">
        <v>257</v>
      </c>
      <c r="C89" s="133"/>
      <c r="D89" s="133"/>
      <c r="E89" s="133"/>
      <c r="F89" s="134"/>
      <c r="G89" s="151" t="s">
        <v>109</v>
      </c>
      <c r="H89" s="153"/>
      <c r="I89" s="155"/>
      <c r="J89" s="128"/>
      <c r="K89" s="160"/>
      <c r="L89" s="162">
        <v>5</v>
      </c>
      <c r="M89" s="128">
        <v>1.8</v>
      </c>
      <c r="N89" s="160">
        <v>4</v>
      </c>
      <c r="O89" s="128">
        <v>2</v>
      </c>
      <c r="P89" s="158">
        <v>1</v>
      </c>
      <c r="Q89" s="128"/>
      <c r="R89" s="158"/>
      <c r="S89" s="156"/>
      <c r="T89" s="177"/>
      <c r="U89" s="179"/>
      <c r="V89" s="156"/>
      <c r="W89" s="177"/>
      <c r="X89" s="179"/>
      <c r="Y89" s="181"/>
      <c r="Z89" s="182" t="s">
        <v>110</v>
      </c>
      <c r="AA89" s="184"/>
      <c r="AB89" s="184"/>
      <c r="AC89" s="184"/>
      <c r="AD89" s="170"/>
      <c r="AE89" s="12" t="s">
        <v>68</v>
      </c>
      <c r="AF89" s="164" t="s">
        <v>172</v>
      </c>
      <c r="AG89" s="164" t="s">
        <v>116</v>
      </c>
      <c r="AH89" s="132"/>
      <c r="AI89" s="172"/>
      <c r="AJ89" s="172"/>
      <c r="AK89" s="172"/>
      <c r="AL89" s="173"/>
      <c r="AM89" s="166">
        <v>27</v>
      </c>
      <c r="AN89" s="166">
        <v>280</v>
      </c>
      <c r="AO89" s="168">
        <v>0.3</v>
      </c>
      <c r="AQ89" s="185">
        <f>IF(G89="x", 1,0)</f>
        <v>1</v>
      </c>
      <c r="AR89" s="185">
        <f>IF(H89="x", 1,0)</f>
        <v>0</v>
      </c>
      <c r="AU89" s="344">
        <f>IF(A89="","",2)</f>
        <v>2</v>
      </c>
    </row>
    <row r="90" spans="1:47" ht="18" customHeight="1" thickBot="1" x14ac:dyDescent="0.25">
      <c r="A90" s="131"/>
      <c r="B90" s="135" t="s">
        <v>258</v>
      </c>
      <c r="C90" s="136"/>
      <c r="D90" s="136"/>
      <c r="E90" s="136"/>
      <c r="F90" s="137"/>
      <c r="G90" s="152"/>
      <c r="H90" s="154"/>
      <c r="I90" s="154"/>
      <c r="J90" s="129"/>
      <c r="K90" s="161"/>
      <c r="L90" s="163"/>
      <c r="M90" s="129"/>
      <c r="N90" s="161"/>
      <c r="O90" s="129"/>
      <c r="P90" s="159"/>
      <c r="Q90" s="129"/>
      <c r="R90" s="159"/>
      <c r="S90" s="157"/>
      <c r="T90" s="178"/>
      <c r="U90" s="180"/>
      <c r="V90" s="157"/>
      <c r="W90" s="178"/>
      <c r="X90" s="180"/>
      <c r="Y90" s="157"/>
      <c r="Z90" s="183"/>
      <c r="AA90" s="183"/>
      <c r="AB90" s="183"/>
      <c r="AC90" s="183"/>
      <c r="AD90" s="171"/>
      <c r="AE90" s="113">
        <v>192644</v>
      </c>
      <c r="AF90" s="165"/>
      <c r="AG90" s="165"/>
      <c r="AH90" s="174"/>
      <c r="AI90" s="175"/>
      <c r="AJ90" s="175"/>
      <c r="AK90" s="175"/>
      <c r="AL90" s="176"/>
      <c r="AM90" s="167"/>
      <c r="AN90" s="167"/>
      <c r="AO90" s="169"/>
      <c r="AQ90" s="185"/>
      <c r="AR90" s="185"/>
      <c r="AU90" s="344"/>
    </row>
    <row r="91" spans="1:47" ht="18" customHeight="1" x14ac:dyDescent="0.2">
      <c r="A91" s="130">
        <v>42684</v>
      </c>
      <c r="B91" s="132" t="s">
        <v>235</v>
      </c>
      <c r="C91" s="133"/>
      <c r="D91" s="133"/>
      <c r="E91" s="133"/>
      <c r="F91" s="134"/>
      <c r="G91" s="151" t="s">
        <v>109</v>
      </c>
      <c r="H91" s="153"/>
      <c r="I91" s="155"/>
      <c r="J91" s="128"/>
      <c r="K91" s="160"/>
      <c r="L91" s="162">
        <v>4</v>
      </c>
      <c r="M91" s="128">
        <v>1.8</v>
      </c>
      <c r="N91" s="160">
        <v>12</v>
      </c>
      <c r="O91" s="128">
        <v>2</v>
      </c>
      <c r="P91" s="158">
        <v>1</v>
      </c>
      <c r="Q91" s="128"/>
      <c r="R91" s="158"/>
      <c r="S91" s="156" t="s">
        <v>218</v>
      </c>
      <c r="T91" s="177">
        <v>2</v>
      </c>
      <c r="U91" s="179">
        <v>10</v>
      </c>
      <c r="V91" s="156"/>
      <c r="W91" s="177"/>
      <c r="X91" s="179"/>
      <c r="Y91" s="181"/>
      <c r="Z91" s="182" t="s">
        <v>110</v>
      </c>
      <c r="AA91" s="184"/>
      <c r="AB91" s="184"/>
      <c r="AC91" s="184"/>
      <c r="AD91" s="170"/>
      <c r="AE91" s="12" t="s">
        <v>68</v>
      </c>
      <c r="AF91" s="164" t="s">
        <v>172</v>
      </c>
      <c r="AG91" s="164" t="s">
        <v>116</v>
      </c>
      <c r="AH91" s="132"/>
      <c r="AI91" s="172"/>
      <c r="AJ91" s="172"/>
      <c r="AK91" s="172"/>
      <c r="AL91" s="173"/>
      <c r="AM91" s="166">
        <v>27</v>
      </c>
      <c r="AN91" s="166">
        <v>280</v>
      </c>
      <c r="AO91" s="168">
        <v>0.5</v>
      </c>
      <c r="AQ91" s="185">
        <f>IF(G91="x", 1,0)</f>
        <v>1</v>
      </c>
      <c r="AR91" s="185">
        <f>IF(H91="x", 1,0)</f>
        <v>0</v>
      </c>
      <c r="AU91" s="344">
        <f>IF(A91="","",3)</f>
        <v>3</v>
      </c>
    </row>
    <row r="92" spans="1:47" ht="18" customHeight="1" thickBot="1" x14ac:dyDescent="0.25">
      <c r="A92" s="131"/>
      <c r="B92" s="135" t="s">
        <v>259</v>
      </c>
      <c r="C92" s="136"/>
      <c r="D92" s="136"/>
      <c r="E92" s="136"/>
      <c r="F92" s="137"/>
      <c r="G92" s="152"/>
      <c r="H92" s="154"/>
      <c r="I92" s="154"/>
      <c r="J92" s="129"/>
      <c r="K92" s="161"/>
      <c r="L92" s="163"/>
      <c r="M92" s="129"/>
      <c r="N92" s="161"/>
      <c r="O92" s="129"/>
      <c r="P92" s="159"/>
      <c r="Q92" s="129"/>
      <c r="R92" s="159"/>
      <c r="S92" s="157"/>
      <c r="T92" s="178"/>
      <c r="U92" s="180"/>
      <c r="V92" s="157"/>
      <c r="W92" s="178"/>
      <c r="X92" s="180"/>
      <c r="Y92" s="157"/>
      <c r="Z92" s="183"/>
      <c r="AA92" s="183"/>
      <c r="AB92" s="183"/>
      <c r="AC92" s="183"/>
      <c r="AD92" s="171"/>
      <c r="AE92" s="112">
        <v>225847</v>
      </c>
      <c r="AF92" s="165"/>
      <c r="AG92" s="165"/>
      <c r="AH92" s="174"/>
      <c r="AI92" s="175"/>
      <c r="AJ92" s="175"/>
      <c r="AK92" s="175"/>
      <c r="AL92" s="176"/>
      <c r="AM92" s="167"/>
      <c r="AN92" s="167"/>
      <c r="AO92" s="169"/>
      <c r="AQ92" s="185"/>
      <c r="AR92" s="185"/>
      <c r="AU92" s="344"/>
    </row>
    <row r="93" spans="1:47" ht="18" customHeight="1" x14ac:dyDescent="0.2">
      <c r="A93" s="130">
        <v>42684</v>
      </c>
      <c r="B93" s="132" t="s">
        <v>260</v>
      </c>
      <c r="C93" s="133"/>
      <c r="D93" s="133"/>
      <c r="E93" s="133"/>
      <c r="F93" s="134"/>
      <c r="G93" s="151" t="s">
        <v>109</v>
      </c>
      <c r="H93" s="153"/>
      <c r="I93" s="155"/>
      <c r="J93" s="128">
        <v>70</v>
      </c>
      <c r="K93" s="160">
        <v>9</v>
      </c>
      <c r="L93" s="162"/>
      <c r="M93" s="128"/>
      <c r="N93" s="160"/>
      <c r="O93" s="128"/>
      <c r="P93" s="158"/>
      <c r="Q93" s="128"/>
      <c r="R93" s="158"/>
      <c r="S93" s="156"/>
      <c r="T93" s="177"/>
      <c r="U93" s="179"/>
      <c r="V93" s="156"/>
      <c r="W93" s="177"/>
      <c r="X93" s="179"/>
      <c r="Y93" s="181" t="s">
        <v>109</v>
      </c>
      <c r="Z93" s="182"/>
      <c r="AA93" s="184"/>
      <c r="AB93" s="184"/>
      <c r="AC93" s="184"/>
      <c r="AD93" s="170"/>
      <c r="AE93" s="12"/>
      <c r="AF93" s="164"/>
      <c r="AG93" s="164" t="s">
        <v>116</v>
      </c>
      <c r="AH93" s="132"/>
      <c r="AI93" s="172"/>
      <c r="AJ93" s="172"/>
      <c r="AK93" s="172"/>
      <c r="AL93" s="173"/>
      <c r="AM93" s="166">
        <v>27</v>
      </c>
      <c r="AN93" s="166">
        <v>280</v>
      </c>
      <c r="AO93" s="168">
        <v>0.5</v>
      </c>
      <c r="AQ93" s="185">
        <f>IF(G93="x", 1,0)</f>
        <v>1</v>
      </c>
      <c r="AR93" s="185">
        <f>IF(H93="x", 1,0)</f>
        <v>0</v>
      </c>
      <c r="AU93" s="344">
        <f>IF(A93="","",3)</f>
        <v>3</v>
      </c>
    </row>
    <row r="94" spans="1:47" ht="18" customHeight="1" thickBot="1" x14ac:dyDescent="0.25">
      <c r="A94" s="131"/>
      <c r="B94" s="135" t="s">
        <v>261</v>
      </c>
      <c r="C94" s="136"/>
      <c r="D94" s="136"/>
      <c r="E94" s="136"/>
      <c r="F94" s="137"/>
      <c r="G94" s="152"/>
      <c r="H94" s="154"/>
      <c r="I94" s="154"/>
      <c r="J94" s="129"/>
      <c r="K94" s="161"/>
      <c r="L94" s="163"/>
      <c r="M94" s="129"/>
      <c r="N94" s="161"/>
      <c r="O94" s="129"/>
      <c r="P94" s="159"/>
      <c r="Q94" s="129"/>
      <c r="R94" s="159"/>
      <c r="S94" s="157"/>
      <c r="T94" s="178"/>
      <c r="U94" s="180"/>
      <c r="V94" s="157"/>
      <c r="W94" s="178"/>
      <c r="X94" s="180"/>
      <c r="Y94" s="157"/>
      <c r="Z94" s="183"/>
      <c r="AA94" s="183"/>
      <c r="AB94" s="183"/>
      <c r="AC94" s="183"/>
      <c r="AD94" s="171"/>
      <c r="AE94" s="112"/>
      <c r="AF94" s="165"/>
      <c r="AG94" s="165"/>
      <c r="AH94" s="174"/>
      <c r="AI94" s="175"/>
      <c r="AJ94" s="175"/>
      <c r="AK94" s="175"/>
      <c r="AL94" s="176"/>
      <c r="AM94" s="167"/>
      <c r="AN94" s="167"/>
      <c r="AO94" s="169"/>
      <c r="AQ94" s="185"/>
      <c r="AR94" s="185"/>
      <c r="AU94" s="344"/>
    </row>
    <row r="95" spans="1:47" ht="18" customHeight="1" x14ac:dyDescent="0.2">
      <c r="A95" s="130">
        <v>42684</v>
      </c>
      <c r="B95" s="132" t="s">
        <v>235</v>
      </c>
      <c r="C95" s="133"/>
      <c r="D95" s="133"/>
      <c r="E95" s="133"/>
      <c r="F95" s="134"/>
      <c r="G95" s="151" t="s">
        <v>109</v>
      </c>
      <c r="H95" s="153"/>
      <c r="I95" s="155"/>
      <c r="J95" s="128">
        <v>70</v>
      </c>
      <c r="K95" s="160">
        <v>1</v>
      </c>
      <c r="L95" s="162"/>
      <c r="M95" s="128"/>
      <c r="N95" s="160"/>
      <c r="O95" s="128"/>
      <c r="P95" s="158"/>
      <c r="Q95" s="128"/>
      <c r="R95" s="158"/>
      <c r="S95" s="156"/>
      <c r="T95" s="177"/>
      <c r="U95" s="179"/>
      <c r="V95" s="156"/>
      <c r="W95" s="177"/>
      <c r="X95" s="179"/>
      <c r="Y95" s="181" t="s">
        <v>109</v>
      </c>
      <c r="Z95" s="182"/>
      <c r="AA95" s="184"/>
      <c r="AB95" s="184"/>
      <c r="AC95" s="184"/>
      <c r="AD95" s="170"/>
      <c r="AE95" s="12"/>
      <c r="AF95" s="164"/>
      <c r="AG95" s="164" t="s">
        <v>116</v>
      </c>
      <c r="AH95" s="132"/>
      <c r="AI95" s="172"/>
      <c r="AJ95" s="172"/>
      <c r="AK95" s="172"/>
      <c r="AL95" s="173"/>
      <c r="AM95" s="166">
        <v>27</v>
      </c>
      <c r="AN95" s="166">
        <v>280</v>
      </c>
      <c r="AO95" s="168">
        <v>0.5</v>
      </c>
      <c r="AQ95" s="185">
        <f>IF(G95="x", 1,0)</f>
        <v>1</v>
      </c>
      <c r="AR95" s="185">
        <f>IF(H95="x", 1,0)</f>
        <v>0</v>
      </c>
      <c r="AU95" s="344">
        <f>IF(A95="","",3)</f>
        <v>3</v>
      </c>
    </row>
    <row r="96" spans="1:47" ht="18" customHeight="1" thickBot="1" x14ac:dyDescent="0.25">
      <c r="A96" s="131"/>
      <c r="B96" s="135" t="s">
        <v>262</v>
      </c>
      <c r="C96" s="136"/>
      <c r="D96" s="136"/>
      <c r="E96" s="136"/>
      <c r="F96" s="137"/>
      <c r="G96" s="152"/>
      <c r="H96" s="154"/>
      <c r="I96" s="154"/>
      <c r="J96" s="129"/>
      <c r="K96" s="161"/>
      <c r="L96" s="163"/>
      <c r="M96" s="129"/>
      <c r="N96" s="161"/>
      <c r="O96" s="129"/>
      <c r="P96" s="159"/>
      <c r="Q96" s="129"/>
      <c r="R96" s="159"/>
      <c r="S96" s="157"/>
      <c r="T96" s="178"/>
      <c r="U96" s="180"/>
      <c r="V96" s="157"/>
      <c r="W96" s="178"/>
      <c r="X96" s="180"/>
      <c r="Y96" s="157"/>
      <c r="Z96" s="183"/>
      <c r="AA96" s="183"/>
      <c r="AB96" s="183"/>
      <c r="AC96" s="183"/>
      <c r="AD96" s="171"/>
      <c r="AE96" s="112"/>
      <c r="AF96" s="165"/>
      <c r="AG96" s="165"/>
      <c r="AH96" s="174"/>
      <c r="AI96" s="175"/>
      <c r="AJ96" s="175"/>
      <c r="AK96" s="175"/>
      <c r="AL96" s="176"/>
      <c r="AM96" s="167"/>
      <c r="AN96" s="167"/>
      <c r="AO96" s="169"/>
      <c r="AQ96" s="185"/>
      <c r="AR96" s="185"/>
      <c r="AU96" s="344"/>
    </row>
    <row r="97" spans="1:47" ht="18" customHeight="1" x14ac:dyDescent="0.2">
      <c r="A97" s="130">
        <v>42685</v>
      </c>
      <c r="B97" s="132" t="s">
        <v>242</v>
      </c>
      <c r="C97" s="133"/>
      <c r="D97" s="133"/>
      <c r="E97" s="133"/>
      <c r="F97" s="134"/>
      <c r="G97" s="151" t="s">
        <v>109</v>
      </c>
      <c r="H97" s="153"/>
      <c r="I97" s="155"/>
      <c r="J97" s="128">
        <v>70</v>
      </c>
      <c r="K97" s="160">
        <v>5</v>
      </c>
      <c r="L97" s="162"/>
      <c r="M97" s="128"/>
      <c r="N97" s="160"/>
      <c r="O97" s="128"/>
      <c r="P97" s="158"/>
      <c r="Q97" s="128"/>
      <c r="R97" s="158"/>
      <c r="S97" s="156"/>
      <c r="T97" s="177"/>
      <c r="U97" s="179"/>
      <c r="V97" s="156"/>
      <c r="W97" s="177"/>
      <c r="X97" s="179"/>
      <c r="Y97" s="181" t="s">
        <v>109</v>
      </c>
      <c r="Z97" s="182"/>
      <c r="AA97" s="184"/>
      <c r="AB97" s="184"/>
      <c r="AC97" s="184"/>
      <c r="AD97" s="170"/>
      <c r="AE97" s="12"/>
      <c r="AF97" s="164"/>
      <c r="AG97" s="164" t="s">
        <v>116</v>
      </c>
      <c r="AH97" s="132"/>
      <c r="AI97" s="172"/>
      <c r="AJ97" s="172"/>
      <c r="AK97" s="172"/>
      <c r="AL97" s="173"/>
      <c r="AM97" s="166">
        <v>27</v>
      </c>
      <c r="AN97" s="166">
        <v>320</v>
      </c>
      <c r="AO97" s="168">
        <v>0.5</v>
      </c>
      <c r="AQ97" s="185">
        <f>IF(G97="x", 1,0)</f>
        <v>1</v>
      </c>
      <c r="AR97" s="185">
        <f>IF(H97="x", 1,0)</f>
        <v>0</v>
      </c>
      <c r="AU97" s="344">
        <f>IF(A97="","",3)</f>
        <v>3</v>
      </c>
    </row>
    <row r="98" spans="1:47" ht="18" customHeight="1" thickBot="1" x14ac:dyDescent="0.25">
      <c r="A98" s="131"/>
      <c r="B98" s="135" t="s">
        <v>263</v>
      </c>
      <c r="C98" s="136"/>
      <c r="D98" s="136"/>
      <c r="E98" s="136"/>
      <c r="F98" s="137"/>
      <c r="G98" s="152"/>
      <c r="H98" s="154"/>
      <c r="I98" s="154"/>
      <c r="J98" s="129"/>
      <c r="K98" s="161"/>
      <c r="L98" s="163"/>
      <c r="M98" s="129"/>
      <c r="N98" s="161"/>
      <c r="O98" s="129"/>
      <c r="P98" s="159"/>
      <c r="Q98" s="129"/>
      <c r="R98" s="159"/>
      <c r="S98" s="157"/>
      <c r="T98" s="178"/>
      <c r="U98" s="180"/>
      <c r="V98" s="157"/>
      <c r="W98" s="178"/>
      <c r="X98" s="180"/>
      <c r="Y98" s="157"/>
      <c r="Z98" s="183"/>
      <c r="AA98" s="183"/>
      <c r="AB98" s="183"/>
      <c r="AC98" s="183"/>
      <c r="AD98" s="171"/>
      <c r="AE98" s="112"/>
      <c r="AF98" s="165"/>
      <c r="AG98" s="165"/>
      <c r="AH98" s="174"/>
      <c r="AI98" s="175"/>
      <c r="AJ98" s="175"/>
      <c r="AK98" s="175"/>
      <c r="AL98" s="176"/>
      <c r="AM98" s="167"/>
      <c r="AN98" s="167"/>
      <c r="AO98" s="169"/>
      <c r="AQ98" s="185"/>
      <c r="AR98" s="185"/>
      <c r="AU98" s="344"/>
    </row>
    <row r="99" spans="1:47" ht="18" customHeight="1" x14ac:dyDescent="0.2">
      <c r="A99" s="130">
        <v>42685</v>
      </c>
      <c r="B99" s="132" t="s">
        <v>264</v>
      </c>
      <c r="C99" s="133"/>
      <c r="D99" s="133"/>
      <c r="E99" s="133"/>
      <c r="F99" s="134"/>
      <c r="G99" s="151"/>
      <c r="H99" s="153"/>
      <c r="I99" s="155"/>
      <c r="J99" s="128"/>
      <c r="K99" s="160"/>
      <c r="L99" s="162"/>
      <c r="M99" s="128"/>
      <c r="N99" s="160"/>
      <c r="O99" s="128"/>
      <c r="P99" s="158"/>
      <c r="Q99" s="128"/>
      <c r="R99" s="158"/>
      <c r="S99" s="156"/>
      <c r="T99" s="177"/>
      <c r="U99" s="179"/>
      <c r="V99" s="156"/>
      <c r="W99" s="177"/>
      <c r="X99" s="179"/>
      <c r="Y99" s="181"/>
      <c r="Z99" s="182" t="s">
        <v>110</v>
      </c>
      <c r="AA99" s="184"/>
      <c r="AB99" s="184"/>
      <c r="AC99" s="184"/>
      <c r="AD99" s="170"/>
      <c r="AE99" s="12" t="s">
        <v>68</v>
      </c>
      <c r="AF99" s="164" t="s">
        <v>172</v>
      </c>
      <c r="AG99" s="164" t="s">
        <v>116</v>
      </c>
      <c r="AH99" s="132"/>
      <c r="AI99" s="172"/>
      <c r="AJ99" s="172"/>
      <c r="AK99" s="172"/>
      <c r="AL99" s="173"/>
      <c r="AM99" s="166">
        <v>27</v>
      </c>
      <c r="AN99" s="166">
        <v>320</v>
      </c>
      <c r="AO99" s="168">
        <v>0.5</v>
      </c>
      <c r="AQ99" s="185">
        <f>IF(G99="x", 1,0)</f>
        <v>0</v>
      </c>
      <c r="AR99" s="185">
        <f>IF(H99="x", 1,0)</f>
        <v>0</v>
      </c>
      <c r="AU99" s="344">
        <f>IF(A99="","",3)</f>
        <v>3</v>
      </c>
    </row>
    <row r="100" spans="1:47" ht="18" customHeight="1" thickBot="1" x14ac:dyDescent="0.25">
      <c r="A100" s="131"/>
      <c r="B100" s="135" t="s">
        <v>265</v>
      </c>
      <c r="C100" s="136"/>
      <c r="D100" s="136"/>
      <c r="E100" s="136"/>
      <c r="F100" s="137"/>
      <c r="G100" s="152"/>
      <c r="H100" s="154"/>
      <c r="I100" s="154"/>
      <c r="J100" s="129"/>
      <c r="K100" s="161"/>
      <c r="L100" s="163"/>
      <c r="M100" s="129"/>
      <c r="N100" s="161"/>
      <c r="O100" s="129"/>
      <c r="P100" s="159"/>
      <c r="Q100" s="129"/>
      <c r="R100" s="159"/>
      <c r="S100" s="157"/>
      <c r="T100" s="178"/>
      <c r="U100" s="180"/>
      <c r="V100" s="157"/>
      <c r="W100" s="178"/>
      <c r="X100" s="180"/>
      <c r="Y100" s="157"/>
      <c r="Z100" s="183"/>
      <c r="AA100" s="183"/>
      <c r="AB100" s="183"/>
      <c r="AC100" s="183"/>
      <c r="AD100" s="171"/>
      <c r="AE100" s="113">
        <v>236863</v>
      </c>
      <c r="AF100" s="165"/>
      <c r="AG100" s="165"/>
      <c r="AH100" s="174"/>
      <c r="AI100" s="175"/>
      <c r="AJ100" s="175"/>
      <c r="AK100" s="175"/>
      <c r="AL100" s="176"/>
      <c r="AM100" s="167"/>
      <c r="AN100" s="167"/>
      <c r="AO100" s="169"/>
      <c r="AQ100" s="185"/>
      <c r="AR100" s="185"/>
      <c r="AU100" s="344"/>
    </row>
    <row r="101" spans="1:47" ht="18" customHeight="1" x14ac:dyDescent="0.2">
      <c r="A101" s="130">
        <v>42686</v>
      </c>
      <c r="B101" s="132" t="s">
        <v>260</v>
      </c>
      <c r="C101" s="133"/>
      <c r="D101" s="133"/>
      <c r="E101" s="133"/>
      <c r="F101" s="134"/>
      <c r="G101" s="151" t="s">
        <v>109</v>
      </c>
      <c r="H101" s="153"/>
      <c r="I101" s="155"/>
      <c r="J101" s="128"/>
      <c r="K101" s="160"/>
      <c r="L101" s="162">
        <v>1</v>
      </c>
      <c r="M101" s="128">
        <v>1.8</v>
      </c>
      <c r="N101" s="160">
        <v>10</v>
      </c>
      <c r="O101" s="128"/>
      <c r="P101" s="158"/>
      <c r="Q101" s="128"/>
      <c r="R101" s="158"/>
      <c r="S101" s="156"/>
      <c r="T101" s="177"/>
      <c r="U101" s="179"/>
      <c r="V101" s="156"/>
      <c r="W101" s="177"/>
      <c r="X101" s="179"/>
      <c r="Y101" s="181"/>
      <c r="Z101" s="182" t="s">
        <v>110</v>
      </c>
      <c r="AA101" s="184"/>
      <c r="AB101" s="184"/>
      <c r="AC101" s="184"/>
      <c r="AD101" s="170"/>
      <c r="AE101" s="12" t="s">
        <v>68</v>
      </c>
      <c r="AF101" s="164" t="s">
        <v>169</v>
      </c>
      <c r="AG101" s="164" t="s">
        <v>116</v>
      </c>
      <c r="AH101" s="132"/>
      <c r="AI101" s="172"/>
      <c r="AJ101" s="172"/>
      <c r="AK101" s="172"/>
      <c r="AL101" s="173"/>
      <c r="AM101" s="166">
        <v>26</v>
      </c>
      <c r="AN101" s="166">
        <v>270</v>
      </c>
      <c r="AO101" s="168">
        <v>1</v>
      </c>
      <c r="AQ101" s="185">
        <f>IF(G101="x", 1,0)</f>
        <v>1</v>
      </c>
      <c r="AR101" s="185">
        <f>IF(H101="x", 1,0)</f>
        <v>0</v>
      </c>
      <c r="AU101" s="344">
        <f>IF(A101="","",3)</f>
        <v>3</v>
      </c>
    </row>
    <row r="102" spans="1:47" ht="18" customHeight="1" thickBot="1" x14ac:dyDescent="0.25">
      <c r="A102" s="131"/>
      <c r="B102" s="135" t="s">
        <v>266</v>
      </c>
      <c r="C102" s="136"/>
      <c r="D102" s="136"/>
      <c r="E102" s="136"/>
      <c r="F102" s="137"/>
      <c r="G102" s="152"/>
      <c r="H102" s="154"/>
      <c r="I102" s="154"/>
      <c r="J102" s="129"/>
      <c r="K102" s="161"/>
      <c r="L102" s="163"/>
      <c r="M102" s="129"/>
      <c r="N102" s="161"/>
      <c r="O102" s="129"/>
      <c r="P102" s="159"/>
      <c r="Q102" s="129"/>
      <c r="R102" s="159"/>
      <c r="S102" s="157"/>
      <c r="T102" s="178"/>
      <c r="U102" s="180"/>
      <c r="V102" s="157"/>
      <c r="W102" s="178"/>
      <c r="X102" s="180"/>
      <c r="Y102" s="157"/>
      <c r="Z102" s="183"/>
      <c r="AA102" s="183"/>
      <c r="AB102" s="183"/>
      <c r="AC102" s="183"/>
      <c r="AD102" s="171"/>
      <c r="AE102" s="112">
        <v>236863</v>
      </c>
      <c r="AF102" s="165"/>
      <c r="AG102" s="165"/>
      <c r="AH102" s="174"/>
      <c r="AI102" s="175"/>
      <c r="AJ102" s="175"/>
      <c r="AK102" s="175"/>
      <c r="AL102" s="176"/>
      <c r="AM102" s="167"/>
      <c r="AN102" s="167"/>
      <c r="AO102" s="169"/>
      <c r="AQ102" s="185"/>
      <c r="AR102" s="185"/>
      <c r="AU102" s="344"/>
    </row>
    <row r="103" spans="1:47" ht="18" customHeight="1" x14ac:dyDescent="0.2">
      <c r="A103" s="130">
        <v>42686</v>
      </c>
      <c r="B103" s="132" t="s">
        <v>268</v>
      </c>
      <c r="C103" s="133"/>
      <c r="D103" s="133"/>
      <c r="E103" s="133"/>
      <c r="F103" s="134"/>
      <c r="G103" s="151" t="s">
        <v>109</v>
      </c>
      <c r="H103" s="153"/>
      <c r="I103" s="155"/>
      <c r="J103" s="128">
        <v>30</v>
      </c>
      <c r="K103" s="160">
        <v>2</v>
      </c>
      <c r="L103" s="162">
        <v>3</v>
      </c>
      <c r="M103" s="128">
        <v>1.8</v>
      </c>
      <c r="N103" s="160">
        <v>8</v>
      </c>
      <c r="O103" s="128"/>
      <c r="P103" s="158"/>
      <c r="Q103" s="128"/>
      <c r="R103" s="158"/>
      <c r="S103" s="156"/>
      <c r="T103" s="177"/>
      <c r="U103" s="179"/>
      <c r="V103" s="156"/>
      <c r="W103" s="177"/>
      <c r="X103" s="179"/>
      <c r="Y103" s="181"/>
      <c r="Z103" s="182" t="s">
        <v>110</v>
      </c>
      <c r="AA103" s="184"/>
      <c r="AB103" s="184"/>
      <c r="AC103" s="184"/>
      <c r="AD103" s="170"/>
      <c r="AE103" s="12" t="s">
        <v>68</v>
      </c>
      <c r="AF103" s="164" t="s">
        <v>169</v>
      </c>
      <c r="AG103" s="164" t="s">
        <v>116</v>
      </c>
      <c r="AH103" s="132"/>
      <c r="AI103" s="172"/>
      <c r="AJ103" s="172"/>
      <c r="AK103" s="172"/>
      <c r="AL103" s="173"/>
      <c r="AM103" s="166">
        <v>26</v>
      </c>
      <c r="AN103" s="166">
        <v>270</v>
      </c>
      <c r="AO103" s="168">
        <v>1</v>
      </c>
      <c r="AQ103" s="185">
        <f>IF(G103="x", 1,0)</f>
        <v>1</v>
      </c>
      <c r="AR103" s="185">
        <f>IF(H103="x", 1,0)</f>
        <v>0</v>
      </c>
      <c r="AU103" s="344">
        <f>IF(A103="","",3)</f>
        <v>3</v>
      </c>
    </row>
    <row r="104" spans="1:47" ht="18" customHeight="1" thickBot="1" x14ac:dyDescent="0.25">
      <c r="A104" s="131"/>
      <c r="B104" s="135" t="s">
        <v>267</v>
      </c>
      <c r="C104" s="136"/>
      <c r="D104" s="136"/>
      <c r="E104" s="136"/>
      <c r="F104" s="137"/>
      <c r="G104" s="152"/>
      <c r="H104" s="154"/>
      <c r="I104" s="154"/>
      <c r="J104" s="129"/>
      <c r="K104" s="161"/>
      <c r="L104" s="163"/>
      <c r="M104" s="129"/>
      <c r="N104" s="161"/>
      <c r="O104" s="129"/>
      <c r="P104" s="159"/>
      <c r="Q104" s="129"/>
      <c r="R104" s="159"/>
      <c r="S104" s="157"/>
      <c r="T104" s="178"/>
      <c r="U104" s="180"/>
      <c r="V104" s="157"/>
      <c r="W104" s="178"/>
      <c r="X104" s="180"/>
      <c r="Y104" s="157"/>
      <c r="Z104" s="183"/>
      <c r="AA104" s="183"/>
      <c r="AB104" s="183"/>
      <c r="AC104" s="183"/>
      <c r="AD104" s="171"/>
      <c r="AE104" s="113">
        <v>237029</v>
      </c>
      <c r="AF104" s="165"/>
      <c r="AG104" s="165"/>
      <c r="AH104" s="174"/>
      <c r="AI104" s="175"/>
      <c r="AJ104" s="175"/>
      <c r="AK104" s="175"/>
      <c r="AL104" s="176"/>
      <c r="AM104" s="167"/>
      <c r="AN104" s="167"/>
      <c r="AO104" s="169"/>
      <c r="AQ104" s="185"/>
      <c r="AR104" s="185"/>
      <c r="AU104" s="344"/>
    </row>
    <row r="105" spans="1:47" ht="18" customHeight="1" x14ac:dyDescent="0.2">
      <c r="A105" s="130">
        <v>42686</v>
      </c>
      <c r="B105" s="132" t="s">
        <v>269</v>
      </c>
      <c r="C105" s="133"/>
      <c r="D105" s="133"/>
      <c r="E105" s="133"/>
      <c r="F105" s="134"/>
      <c r="G105" s="151"/>
      <c r="H105" s="153" t="s">
        <v>109</v>
      </c>
      <c r="I105" s="155"/>
      <c r="J105" s="128"/>
      <c r="K105" s="160"/>
      <c r="L105" s="162"/>
      <c r="M105" s="128"/>
      <c r="N105" s="160"/>
      <c r="O105" s="128"/>
      <c r="P105" s="158"/>
      <c r="Q105" s="128"/>
      <c r="R105" s="158"/>
      <c r="S105" s="156"/>
      <c r="T105" s="177"/>
      <c r="U105" s="179"/>
      <c r="V105" s="156"/>
      <c r="W105" s="177"/>
      <c r="X105" s="179"/>
      <c r="Y105" s="181"/>
      <c r="Z105" s="182" t="s">
        <v>110</v>
      </c>
      <c r="AA105" s="184"/>
      <c r="AB105" s="184"/>
      <c r="AC105" s="184"/>
      <c r="AD105" s="170"/>
      <c r="AE105" s="12" t="s">
        <v>68</v>
      </c>
      <c r="AF105" s="164" t="s">
        <v>169</v>
      </c>
      <c r="AG105" s="164" t="s">
        <v>116</v>
      </c>
      <c r="AH105" s="132"/>
      <c r="AI105" s="172"/>
      <c r="AJ105" s="172"/>
      <c r="AK105" s="172"/>
      <c r="AL105" s="173"/>
      <c r="AM105" s="166">
        <v>26</v>
      </c>
      <c r="AN105" s="166">
        <v>270</v>
      </c>
      <c r="AO105" s="168">
        <v>1</v>
      </c>
      <c r="AQ105" s="185">
        <f>IF(G105="x", 1,0)</f>
        <v>0</v>
      </c>
      <c r="AR105" s="185">
        <f>IF(H105="x", 1,0)</f>
        <v>1</v>
      </c>
      <c r="AU105" s="344">
        <f>IF(A105="","",3)</f>
        <v>3</v>
      </c>
    </row>
    <row r="106" spans="1:47" ht="18" customHeight="1" thickBot="1" x14ac:dyDescent="0.25">
      <c r="A106" s="131"/>
      <c r="B106" s="135" t="s">
        <v>267</v>
      </c>
      <c r="C106" s="136"/>
      <c r="D106" s="136"/>
      <c r="E106" s="136"/>
      <c r="F106" s="137"/>
      <c r="G106" s="152"/>
      <c r="H106" s="154"/>
      <c r="I106" s="154"/>
      <c r="J106" s="129"/>
      <c r="K106" s="161"/>
      <c r="L106" s="163"/>
      <c r="M106" s="129"/>
      <c r="N106" s="161"/>
      <c r="O106" s="129"/>
      <c r="P106" s="159"/>
      <c r="Q106" s="129"/>
      <c r="R106" s="159"/>
      <c r="S106" s="157"/>
      <c r="T106" s="178"/>
      <c r="U106" s="180"/>
      <c r="V106" s="157"/>
      <c r="W106" s="178"/>
      <c r="X106" s="180"/>
      <c r="Y106" s="157"/>
      <c r="Z106" s="183"/>
      <c r="AA106" s="183"/>
      <c r="AB106" s="183"/>
      <c r="AC106" s="183"/>
      <c r="AD106" s="171"/>
      <c r="AE106" s="113">
        <v>236854</v>
      </c>
      <c r="AF106" s="165"/>
      <c r="AG106" s="165"/>
      <c r="AH106" s="174"/>
      <c r="AI106" s="175"/>
      <c r="AJ106" s="175"/>
      <c r="AK106" s="175"/>
      <c r="AL106" s="176"/>
      <c r="AM106" s="167"/>
      <c r="AN106" s="167"/>
      <c r="AO106" s="169"/>
      <c r="AQ106" s="185"/>
      <c r="AR106" s="185"/>
      <c r="AU106" s="344"/>
    </row>
    <row r="107" spans="1:47" ht="18" customHeight="1" x14ac:dyDescent="0.2">
      <c r="A107" s="130">
        <v>42687</v>
      </c>
      <c r="B107" s="132" t="s">
        <v>270</v>
      </c>
      <c r="C107" s="133"/>
      <c r="D107" s="133"/>
      <c r="E107" s="133"/>
      <c r="F107" s="134"/>
      <c r="G107" s="151" t="s">
        <v>109</v>
      </c>
      <c r="H107" s="153"/>
      <c r="I107" s="155"/>
      <c r="J107" s="128"/>
      <c r="K107" s="160"/>
      <c r="L107" s="162">
        <v>1</v>
      </c>
      <c r="M107" s="128">
        <v>1.8</v>
      </c>
      <c r="N107" s="160">
        <v>3</v>
      </c>
      <c r="O107" s="128"/>
      <c r="P107" s="158"/>
      <c r="Q107" s="128"/>
      <c r="R107" s="158"/>
      <c r="S107" s="156" t="s">
        <v>272</v>
      </c>
      <c r="T107" s="177"/>
      <c r="U107" s="179">
        <v>6</v>
      </c>
      <c r="V107" s="156"/>
      <c r="W107" s="177"/>
      <c r="X107" s="179"/>
      <c r="Y107" s="181"/>
      <c r="Z107" s="182" t="s">
        <v>110</v>
      </c>
      <c r="AA107" s="184"/>
      <c r="AB107" s="184"/>
      <c r="AC107" s="184"/>
      <c r="AD107" s="170"/>
      <c r="AE107" s="12" t="s">
        <v>68</v>
      </c>
      <c r="AF107" s="164" t="s">
        <v>58</v>
      </c>
      <c r="AG107" s="164" t="s">
        <v>116</v>
      </c>
      <c r="AH107" s="132"/>
      <c r="AI107" s="172"/>
      <c r="AJ107" s="172"/>
      <c r="AK107" s="172"/>
      <c r="AL107" s="173"/>
      <c r="AM107" s="166">
        <v>27</v>
      </c>
      <c r="AN107" s="166">
        <v>270</v>
      </c>
      <c r="AO107" s="168">
        <v>0.8</v>
      </c>
      <c r="AQ107" s="185">
        <f>IF(G107="x", 1,0)</f>
        <v>1</v>
      </c>
      <c r="AR107" s="185">
        <f>IF(H107="x", 1,0)</f>
        <v>0</v>
      </c>
      <c r="AU107" s="344">
        <f>IF(A107="","",3)</f>
        <v>3</v>
      </c>
    </row>
    <row r="108" spans="1:47" ht="18" customHeight="1" thickBot="1" x14ac:dyDescent="0.25">
      <c r="A108" s="131"/>
      <c r="B108" s="135" t="s">
        <v>271</v>
      </c>
      <c r="C108" s="136"/>
      <c r="D108" s="136"/>
      <c r="E108" s="136"/>
      <c r="F108" s="137"/>
      <c r="G108" s="152"/>
      <c r="H108" s="154"/>
      <c r="I108" s="154"/>
      <c r="J108" s="129"/>
      <c r="K108" s="161"/>
      <c r="L108" s="163"/>
      <c r="M108" s="129"/>
      <c r="N108" s="161"/>
      <c r="O108" s="129"/>
      <c r="P108" s="159"/>
      <c r="Q108" s="129"/>
      <c r="R108" s="159"/>
      <c r="S108" s="157"/>
      <c r="T108" s="178"/>
      <c r="U108" s="180"/>
      <c r="V108" s="157"/>
      <c r="W108" s="178"/>
      <c r="X108" s="180"/>
      <c r="Y108" s="157"/>
      <c r="Z108" s="183"/>
      <c r="AA108" s="183"/>
      <c r="AB108" s="183"/>
      <c r="AC108" s="183"/>
      <c r="AD108" s="171"/>
      <c r="AE108" s="112">
        <v>236854</v>
      </c>
      <c r="AF108" s="165"/>
      <c r="AG108" s="165"/>
      <c r="AH108" s="174"/>
      <c r="AI108" s="175"/>
      <c r="AJ108" s="175"/>
      <c r="AK108" s="175"/>
      <c r="AL108" s="176"/>
      <c r="AM108" s="167"/>
      <c r="AN108" s="167"/>
      <c r="AO108" s="169"/>
      <c r="AQ108" s="185"/>
      <c r="AR108" s="185"/>
      <c r="AU108" s="344"/>
    </row>
    <row r="109" spans="1:47" ht="18" customHeight="1" x14ac:dyDescent="0.2">
      <c r="A109" s="130">
        <v>42687</v>
      </c>
      <c r="B109" s="132" t="s">
        <v>273</v>
      </c>
      <c r="C109" s="133"/>
      <c r="D109" s="133"/>
      <c r="E109" s="133"/>
      <c r="F109" s="134"/>
      <c r="G109" s="151"/>
      <c r="H109" s="153"/>
      <c r="I109" s="155"/>
      <c r="J109" s="128"/>
      <c r="K109" s="160"/>
      <c r="L109" s="162"/>
      <c r="M109" s="128"/>
      <c r="N109" s="160"/>
      <c r="O109" s="128"/>
      <c r="P109" s="158"/>
      <c r="Q109" s="128"/>
      <c r="R109" s="158"/>
      <c r="S109" s="156"/>
      <c r="T109" s="177"/>
      <c r="U109" s="179"/>
      <c r="V109" s="156"/>
      <c r="W109" s="177"/>
      <c r="X109" s="179"/>
      <c r="Y109" s="181"/>
      <c r="Z109" s="182" t="s">
        <v>110</v>
      </c>
      <c r="AA109" s="184"/>
      <c r="AB109" s="184"/>
      <c r="AC109" s="184"/>
      <c r="AD109" s="170"/>
      <c r="AE109" s="12" t="s">
        <v>68</v>
      </c>
      <c r="AF109" s="164" t="s">
        <v>172</v>
      </c>
      <c r="AG109" s="164" t="s">
        <v>116</v>
      </c>
      <c r="AH109" s="132"/>
      <c r="AI109" s="172"/>
      <c r="AJ109" s="172"/>
      <c r="AK109" s="172"/>
      <c r="AL109" s="173"/>
      <c r="AM109" s="166">
        <v>27</v>
      </c>
      <c r="AN109" s="166">
        <v>270</v>
      </c>
      <c r="AO109" s="168">
        <v>1</v>
      </c>
      <c r="AQ109" s="185">
        <f>IF(G109="x", 1,0)</f>
        <v>0</v>
      </c>
      <c r="AR109" s="185">
        <f>IF(H109="x", 1,0)</f>
        <v>0</v>
      </c>
      <c r="AU109" s="344">
        <f>IF(A109="","",3)</f>
        <v>3</v>
      </c>
    </row>
    <row r="110" spans="1:47" ht="18" customHeight="1" thickBot="1" x14ac:dyDescent="0.25">
      <c r="A110" s="131"/>
      <c r="B110" s="135" t="s">
        <v>274</v>
      </c>
      <c r="C110" s="136"/>
      <c r="D110" s="136"/>
      <c r="E110" s="136"/>
      <c r="F110" s="137"/>
      <c r="G110" s="152"/>
      <c r="H110" s="154"/>
      <c r="I110" s="154"/>
      <c r="J110" s="129"/>
      <c r="K110" s="161"/>
      <c r="L110" s="163"/>
      <c r="M110" s="129"/>
      <c r="N110" s="161"/>
      <c r="O110" s="129"/>
      <c r="P110" s="159"/>
      <c r="Q110" s="129"/>
      <c r="R110" s="159"/>
      <c r="S110" s="157"/>
      <c r="T110" s="178"/>
      <c r="U110" s="180"/>
      <c r="V110" s="157"/>
      <c r="W110" s="178"/>
      <c r="X110" s="180"/>
      <c r="Y110" s="157"/>
      <c r="Z110" s="183"/>
      <c r="AA110" s="183"/>
      <c r="AB110" s="183"/>
      <c r="AC110" s="183"/>
      <c r="AD110" s="171"/>
      <c r="AE110" s="113">
        <v>237052</v>
      </c>
      <c r="AF110" s="165"/>
      <c r="AG110" s="165"/>
      <c r="AH110" s="174"/>
      <c r="AI110" s="175"/>
      <c r="AJ110" s="175"/>
      <c r="AK110" s="175"/>
      <c r="AL110" s="176"/>
      <c r="AM110" s="167"/>
      <c r="AN110" s="167"/>
      <c r="AO110" s="169"/>
      <c r="AQ110" s="185"/>
      <c r="AR110" s="185"/>
      <c r="AU110" s="344"/>
    </row>
    <row r="111" spans="1:47" ht="18" customHeight="1" x14ac:dyDescent="0.2">
      <c r="A111" s="130">
        <v>42687</v>
      </c>
      <c r="B111" s="132" t="s">
        <v>275</v>
      </c>
      <c r="C111" s="133"/>
      <c r="D111" s="133"/>
      <c r="E111" s="133"/>
      <c r="F111" s="134"/>
      <c r="G111" s="151"/>
      <c r="H111" s="153"/>
      <c r="I111" s="155"/>
      <c r="J111" s="128"/>
      <c r="K111" s="160"/>
      <c r="L111" s="162"/>
      <c r="M111" s="128"/>
      <c r="N111" s="160"/>
      <c r="O111" s="128"/>
      <c r="P111" s="158"/>
      <c r="Q111" s="128"/>
      <c r="R111" s="158"/>
      <c r="S111" s="156"/>
      <c r="T111" s="177"/>
      <c r="U111" s="179"/>
      <c r="V111" s="156"/>
      <c r="W111" s="177"/>
      <c r="X111" s="179"/>
      <c r="Y111" s="181"/>
      <c r="Z111" s="182" t="s">
        <v>110</v>
      </c>
      <c r="AA111" s="184"/>
      <c r="AB111" s="184"/>
      <c r="AC111" s="184"/>
      <c r="AD111" s="170"/>
      <c r="AE111" s="12" t="s">
        <v>187</v>
      </c>
      <c r="AF111" s="164" t="s">
        <v>172</v>
      </c>
      <c r="AG111" s="164" t="s">
        <v>116</v>
      </c>
      <c r="AH111" s="132"/>
      <c r="AI111" s="172"/>
      <c r="AJ111" s="172"/>
      <c r="AK111" s="172"/>
      <c r="AL111" s="173"/>
      <c r="AM111" s="166">
        <v>27</v>
      </c>
      <c r="AN111" s="166">
        <v>270</v>
      </c>
      <c r="AO111" s="168">
        <v>1</v>
      </c>
      <c r="AQ111" s="185">
        <f>IF(G111="x", 1,0)</f>
        <v>0</v>
      </c>
      <c r="AR111" s="185">
        <f>IF(H111="x", 1,0)</f>
        <v>0</v>
      </c>
      <c r="AU111" s="344">
        <f>IF(A111="","",3)</f>
        <v>3</v>
      </c>
    </row>
    <row r="112" spans="1:47" ht="18" customHeight="1" thickBot="1" x14ac:dyDescent="0.25">
      <c r="A112" s="131"/>
      <c r="B112" s="135" t="s">
        <v>276</v>
      </c>
      <c r="C112" s="136"/>
      <c r="D112" s="136"/>
      <c r="E112" s="136"/>
      <c r="F112" s="137"/>
      <c r="G112" s="152"/>
      <c r="H112" s="154"/>
      <c r="I112" s="154"/>
      <c r="J112" s="129"/>
      <c r="K112" s="161"/>
      <c r="L112" s="163"/>
      <c r="M112" s="129"/>
      <c r="N112" s="161"/>
      <c r="O112" s="129"/>
      <c r="P112" s="159"/>
      <c r="Q112" s="129"/>
      <c r="R112" s="159"/>
      <c r="S112" s="157"/>
      <c r="T112" s="178"/>
      <c r="U112" s="180"/>
      <c r="V112" s="157"/>
      <c r="W112" s="178"/>
      <c r="X112" s="180"/>
      <c r="Y112" s="157"/>
      <c r="Z112" s="183"/>
      <c r="AA112" s="183"/>
      <c r="AB112" s="183"/>
      <c r="AC112" s="183"/>
      <c r="AD112" s="171"/>
      <c r="AE112" s="113">
        <v>21063</v>
      </c>
      <c r="AF112" s="165"/>
      <c r="AG112" s="165"/>
      <c r="AH112" s="174"/>
      <c r="AI112" s="175"/>
      <c r="AJ112" s="175"/>
      <c r="AK112" s="175"/>
      <c r="AL112" s="176"/>
      <c r="AM112" s="167"/>
      <c r="AN112" s="167"/>
      <c r="AO112" s="169"/>
      <c r="AQ112" s="185"/>
      <c r="AR112" s="185"/>
      <c r="AU112" s="344"/>
    </row>
    <row r="113" spans="1:47" ht="18" customHeight="1" x14ac:dyDescent="0.2">
      <c r="A113" s="130">
        <v>42688</v>
      </c>
      <c r="B113" s="132" t="s">
        <v>277</v>
      </c>
      <c r="C113" s="133"/>
      <c r="D113" s="133"/>
      <c r="E113" s="133"/>
      <c r="F113" s="134"/>
      <c r="G113" s="151" t="s">
        <v>109</v>
      </c>
      <c r="H113" s="153"/>
      <c r="I113" s="155"/>
      <c r="J113" s="128">
        <v>70</v>
      </c>
      <c r="K113" s="160">
        <v>32</v>
      </c>
      <c r="L113" s="162"/>
      <c r="M113" s="128"/>
      <c r="N113" s="160"/>
      <c r="O113" s="128"/>
      <c r="P113" s="158"/>
      <c r="Q113" s="128"/>
      <c r="R113" s="158"/>
      <c r="S113" s="156"/>
      <c r="T113" s="177"/>
      <c r="U113" s="179"/>
      <c r="V113" s="156"/>
      <c r="W113" s="177"/>
      <c r="X113" s="179"/>
      <c r="Y113" s="181" t="s">
        <v>109</v>
      </c>
      <c r="Z113" s="182"/>
      <c r="AA113" s="184"/>
      <c r="AB113" s="184"/>
      <c r="AC113" s="184"/>
      <c r="AD113" s="170"/>
      <c r="AE113" s="12"/>
      <c r="AF113" s="164"/>
      <c r="AG113" s="164" t="s">
        <v>116</v>
      </c>
      <c r="AH113" s="132"/>
      <c r="AI113" s="172"/>
      <c r="AJ113" s="172"/>
      <c r="AK113" s="172"/>
      <c r="AL113" s="173"/>
      <c r="AM113" s="166">
        <v>26</v>
      </c>
      <c r="AN113" s="166">
        <v>270</v>
      </c>
      <c r="AO113" s="168">
        <v>1</v>
      </c>
      <c r="AQ113" s="185">
        <f>IF(G113="x", 1,0)</f>
        <v>1</v>
      </c>
      <c r="AR113" s="185">
        <f>IF(H113="x", 1,0)</f>
        <v>0</v>
      </c>
      <c r="AU113" s="344">
        <f>IF(A113="","",3)</f>
        <v>3</v>
      </c>
    </row>
    <row r="114" spans="1:47" ht="18" customHeight="1" thickBot="1" x14ac:dyDescent="0.25">
      <c r="A114" s="131"/>
      <c r="B114" s="135" t="s">
        <v>278</v>
      </c>
      <c r="C114" s="136"/>
      <c r="D114" s="136"/>
      <c r="E114" s="136"/>
      <c r="F114" s="137"/>
      <c r="G114" s="152"/>
      <c r="H114" s="154"/>
      <c r="I114" s="154"/>
      <c r="J114" s="129"/>
      <c r="K114" s="161"/>
      <c r="L114" s="163"/>
      <c r="M114" s="129"/>
      <c r="N114" s="161"/>
      <c r="O114" s="129"/>
      <c r="P114" s="159"/>
      <c r="Q114" s="129"/>
      <c r="R114" s="159"/>
      <c r="S114" s="157"/>
      <c r="T114" s="178"/>
      <c r="U114" s="180"/>
      <c r="V114" s="157"/>
      <c r="W114" s="178"/>
      <c r="X114" s="180"/>
      <c r="Y114" s="157"/>
      <c r="Z114" s="183"/>
      <c r="AA114" s="183"/>
      <c r="AB114" s="183"/>
      <c r="AC114" s="183"/>
      <c r="AD114" s="171"/>
      <c r="AE114" s="112"/>
      <c r="AF114" s="165"/>
      <c r="AG114" s="165"/>
      <c r="AH114" s="174"/>
      <c r="AI114" s="175"/>
      <c r="AJ114" s="175"/>
      <c r="AK114" s="175"/>
      <c r="AL114" s="176"/>
      <c r="AM114" s="167"/>
      <c r="AN114" s="167"/>
      <c r="AO114" s="169"/>
      <c r="AQ114" s="185"/>
      <c r="AR114" s="185"/>
      <c r="AU114" s="344"/>
    </row>
    <row r="115" spans="1:47" ht="18" customHeight="1" x14ac:dyDescent="0.2">
      <c r="A115" s="130">
        <v>42688</v>
      </c>
      <c r="B115" s="132" t="s">
        <v>279</v>
      </c>
      <c r="C115" s="133"/>
      <c r="D115" s="133"/>
      <c r="E115" s="133"/>
      <c r="F115" s="134"/>
      <c r="G115" s="151" t="s">
        <v>109</v>
      </c>
      <c r="H115" s="153"/>
      <c r="I115" s="155"/>
      <c r="J115" s="128">
        <v>70</v>
      </c>
      <c r="K115" s="160">
        <v>116</v>
      </c>
      <c r="L115" s="162"/>
      <c r="M115" s="128"/>
      <c r="N115" s="160"/>
      <c r="O115" s="128"/>
      <c r="P115" s="158"/>
      <c r="Q115" s="128"/>
      <c r="R115" s="158"/>
      <c r="S115" s="156"/>
      <c r="T115" s="177"/>
      <c r="U115" s="179"/>
      <c r="V115" s="156"/>
      <c r="W115" s="177"/>
      <c r="X115" s="179"/>
      <c r="Y115" s="181" t="s">
        <v>109</v>
      </c>
      <c r="Z115" s="182"/>
      <c r="AA115" s="184"/>
      <c r="AB115" s="184"/>
      <c r="AC115" s="184"/>
      <c r="AD115" s="170"/>
      <c r="AE115" s="12"/>
      <c r="AF115" s="164"/>
      <c r="AG115" s="164" t="s">
        <v>116</v>
      </c>
      <c r="AH115" s="132"/>
      <c r="AI115" s="172"/>
      <c r="AJ115" s="172"/>
      <c r="AK115" s="172"/>
      <c r="AL115" s="173"/>
      <c r="AM115" s="166">
        <v>26</v>
      </c>
      <c r="AN115" s="166">
        <v>270</v>
      </c>
      <c r="AO115" s="168">
        <v>1</v>
      </c>
      <c r="AQ115" s="185">
        <f>IF(G115="x", 1,0)</f>
        <v>1</v>
      </c>
      <c r="AR115" s="185">
        <f>IF(H115="x", 1,0)</f>
        <v>0</v>
      </c>
      <c r="AU115" s="344">
        <f>IF(A115="","",3)</f>
        <v>3</v>
      </c>
    </row>
    <row r="116" spans="1:47" ht="18" customHeight="1" thickBot="1" x14ac:dyDescent="0.25">
      <c r="A116" s="131"/>
      <c r="B116" s="135" t="s">
        <v>280</v>
      </c>
      <c r="C116" s="136"/>
      <c r="D116" s="136"/>
      <c r="E116" s="136"/>
      <c r="F116" s="137"/>
      <c r="G116" s="152"/>
      <c r="H116" s="154"/>
      <c r="I116" s="154"/>
      <c r="J116" s="129"/>
      <c r="K116" s="161"/>
      <c r="L116" s="163"/>
      <c r="M116" s="129"/>
      <c r="N116" s="161"/>
      <c r="O116" s="129"/>
      <c r="P116" s="159"/>
      <c r="Q116" s="129"/>
      <c r="R116" s="159"/>
      <c r="S116" s="157"/>
      <c r="T116" s="178"/>
      <c r="U116" s="180"/>
      <c r="V116" s="157"/>
      <c r="W116" s="178"/>
      <c r="X116" s="180"/>
      <c r="Y116" s="157"/>
      <c r="Z116" s="183"/>
      <c r="AA116" s="183"/>
      <c r="AB116" s="183"/>
      <c r="AC116" s="183"/>
      <c r="AD116" s="171"/>
      <c r="AE116" s="112"/>
      <c r="AF116" s="165"/>
      <c r="AG116" s="165"/>
      <c r="AH116" s="174"/>
      <c r="AI116" s="175"/>
      <c r="AJ116" s="175"/>
      <c r="AK116" s="175"/>
      <c r="AL116" s="176"/>
      <c r="AM116" s="167"/>
      <c r="AN116" s="167"/>
      <c r="AO116" s="169"/>
      <c r="AQ116" s="185"/>
      <c r="AR116" s="185"/>
      <c r="AU116" s="344"/>
    </row>
    <row r="117" spans="1:47" ht="18" customHeight="1" x14ac:dyDescent="0.2">
      <c r="A117" s="130">
        <v>42689</v>
      </c>
      <c r="B117" s="132" t="s">
        <v>281</v>
      </c>
      <c r="C117" s="133"/>
      <c r="D117" s="133"/>
      <c r="E117" s="133"/>
      <c r="F117" s="134"/>
      <c r="G117" s="151" t="s">
        <v>109</v>
      </c>
      <c r="H117" s="153"/>
      <c r="I117" s="155"/>
      <c r="J117" s="128">
        <v>70</v>
      </c>
      <c r="K117" s="160">
        <v>32</v>
      </c>
      <c r="L117" s="162"/>
      <c r="M117" s="128"/>
      <c r="N117" s="160"/>
      <c r="O117" s="128"/>
      <c r="P117" s="158"/>
      <c r="Q117" s="128"/>
      <c r="R117" s="158"/>
      <c r="S117" s="156"/>
      <c r="T117" s="177"/>
      <c r="U117" s="179"/>
      <c r="V117" s="156"/>
      <c r="W117" s="177"/>
      <c r="X117" s="179"/>
      <c r="Y117" s="181" t="s">
        <v>109</v>
      </c>
      <c r="Z117" s="182"/>
      <c r="AA117" s="184"/>
      <c r="AB117" s="184"/>
      <c r="AC117" s="184"/>
      <c r="AD117" s="170"/>
      <c r="AE117" s="12"/>
      <c r="AF117" s="164"/>
      <c r="AG117" s="164" t="s">
        <v>116</v>
      </c>
      <c r="AH117" s="132"/>
      <c r="AI117" s="172"/>
      <c r="AJ117" s="172"/>
      <c r="AK117" s="172"/>
      <c r="AL117" s="173"/>
      <c r="AM117" s="166">
        <v>26</v>
      </c>
      <c r="AN117" s="166">
        <v>270</v>
      </c>
      <c r="AO117" s="168">
        <v>1</v>
      </c>
      <c r="AQ117" s="185">
        <f>IF(G117="x", 1,0)</f>
        <v>1</v>
      </c>
      <c r="AR117" s="185">
        <f>IF(H117="x", 1,0)</f>
        <v>0</v>
      </c>
      <c r="AU117" s="344">
        <f>IF(A117="","",3)</f>
        <v>3</v>
      </c>
    </row>
    <row r="118" spans="1:47" ht="18" customHeight="1" thickBot="1" x14ac:dyDescent="0.25">
      <c r="A118" s="131"/>
      <c r="B118" s="135" t="s">
        <v>282</v>
      </c>
      <c r="C118" s="136"/>
      <c r="D118" s="136"/>
      <c r="E118" s="136"/>
      <c r="F118" s="137"/>
      <c r="G118" s="152"/>
      <c r="H118" s="154"/>
      <c r="I118" s="154"/>
      <c r="J118" s="129"/>
      <c r="K118" s="161"/>
      <c r="L118" s="163"/>
      <c r="M118" s="129"/>
      <c r="N118" s="161"/>
      <c r="O118" s="129"/>
      <c r="P118" s="159"/>
      <c r="Q118" s="129"/>
      <c r="R118" s="159"/>
      <c r="S118" s="157"/>
      <c r="T118" s="178"/>
      <c r="U118" s="180"/>
      <c r="V118" s="157"/>
      <c r="W118" s="178"/>
      <c r="X118" s="180"/>
      <c r="Y118" s="157"/>
      <c r="Z118" s="183"/>
      <c r="AA118" s="183"/>
      <c r="AB118" s="183"/>
      <c r="AC118" s="183"/>
      <c r="AD118" s="171"/>
      <c r="AE118" s="112"/>
      <c r="AF118" s="165"/>
      <c r="AG118" s="165"/>
      <c r="AH118" s="174"/>
      <c r="AI118" s="175"/>
      <c r="AJ118" s="175"/>
      <c r="AK118" s="175"/>
      <c r="AL118" s="176"/>
      <c r="AM118" s="167"/>
      <c r="AN118" s="167"/>
      <c r="AO118" s="169"/>
      <c r="AQ118" s="185"/>
      <c r="AR118" s="185"/>
      <c r="AU118" s="344"/>
    </row>
    <row r="119" spans="1:47" ht="18" customHeight="1" x14ac:dyDescent="0.2">
      <c r="A119" s="130">
        <v>42689</v>
      </c>
      <c r="B119" s="132" t="s">
        <v>283</v>
      </c>
      <c r="C119" s="133"/>
      <c r="D119" s="133"/>
      <c r="E119" s="133"/>
      <c r="F119" s="134"/>
      <c r="G119" s="151"/>
      <c r="H119" s="153"/>
      <c r="I119" s="155"/>
      <c r="J119" s="128"/>
      <c r="K119" s="160"/>
      <c r="L119" s="162"/>
      <c r="M119" s="128"/>
      <c r="N119" s="160"/>
      <c r="O119" s="128"/>
      <c r="P119" s="158"/>
      <c r="Q119" s="128"/>
      <c r="R119" s="158"/>
      <c r="S119" s="156"/>
      <c r="T119" s="177"/>
      <c r="U119" s="179"/>
      <c r="V119" s="156"/>
      <c r="W119" s="177"/>
      <c r="X119" s="179"/>
      <c r="Y119" s="181"/>
      <c r="Z119" s="182" t="s">
        <v>110</v>
      </c>
      <c r="AA119" s="184"/>
      <c r="AB119" s="184"/>
      <c r="AC119" s="184"/>
      <c r="AD119" s="170"/>
      <c r="AE119" s="12" t="s">
        <v>68</v>
      </c>
      <c r="AF119" s="164" t="s">
        <v>172</v>
      </c>
      <c r="AG119" s="164" t="s">
        <v>116</v>
      </c>
      <c r="AH119" s="132"/>
      <c r="AI119" s="172"/>
      <c r="AJ119" s="172"/>
      <c r="AK119" s="172"/>
      <c r="AL119" s="173"/>
      <c r="AM119" s="166">
        <v>26</v>
      </c>
      <c r="AN119" s="166">
        <v>270</v>
      </c>
      <c r="AO119" s="168">
        <v>1</v>
      </c>
      <c r="AQ119" s="185">
        <f>IF(G119="x", 1,0)</f>
        <v>0</v>
      </c>
      <c r="AR119" s="185">
        <f>IF(H119="x", 1,0)</f>
        <v>0</v>
      </c>
      <c r="AU119" s="344">
        <f>IF(A119="","",3)</f>
        <v>3</v>
      </c>
    </row>
    <row r="120" spans="1:47" ht="18" customHeight="1" thickBot="1" x14ac:dyDescent="0.25">
      <c r="A120" s="131"/>
      <c r="B120" s="135" t="s">
        <v>284</v>
      </c>
      <c r="C120" s="136"/>
      <c r="D120" s="136"/>
      <c r="E120" s="136"/>
      <c r="F120" s="137"/>
      <c r="G120" s="152"/>
      <c r="H120" s="154"/>
      <c r="I120" s="154"/>
      <c r="J120" s="129"/>
      <c r="K120" s="161"/>
      <c r="L120" s="163"/>
      <c r="M120" s="129"/>
      <c r="N120" s="161"/>
      <c r="O120" s="129"/>
      <c r="P120" s="159"/>
      <c r="Q120" s="129"/>
      <c r="R120" s="159"/>
      <c r="S120" s="157"/>
      <c r="T120" s="178"/>
      <c r="U120" s="180"/>
      <c r="V120" s="157"/>
      <c r="W120" s="178"/>
      <c r="X120" s="180"/>
      <c r="Y120" s="157"/>
      <c r="Z120" s="183"/>
      <c r="AA120" s="183"/>
      <c r="AB120" s="183"/>
      <c r="AC120" s="183"/>
      <c r="AD120" s="171"/>
      <c r="AE120" s="113">
        <v>237077</v>
      </c>
      <c r="AF120" s="165"/>
      <c r="AG120" s="165"/>
      <c r="AH120" s="174"/>
      <c r="AI120" s="175"/>
      <c r="AJ120" s="175"/>
      <c r="AK120" s="175"/>
      <c r="AL120" s="176"/>
      <c r="AM120" s="167"/>
      <c r="AN120" s="167"/>
      <c r="AO120" s="169"/>
      <c r="AQ120" s="185"/>
      <c r="AR120" s="185"/>
      <c r="AU120" s="344"/>
    </row>
    <row r="121" spans="1:47" ht="18" customHeight="1" x14ac:dyDescent="0.2">
      <c r="A121" s="130">
        <v>42689</v>
      </c>
      <c r="B121" s="132" t="s">
        <v>285</v>
      </c>
      <c r="C121" s="133"/>
      <c r="D121" s="133"/>
      <c r="E121" s="133"/>
      <c r="F121" s="134"/>
      <c r="G121" s="151" t="s">
        <v>109</v>
      </c>
      <c r="H121" s="153"/>
      <c r="I121" s="155"/>
      <c r="J121" s="128">
        <v>70</v>
      </c>
      <c r="K121" s="160">
        <v>21</v>
      </c>
      <c r="L121" s="162"/>
      <c r="M121" s="128"/>
      <c r="N121" s="160"/>
      <c r="O121" s="128"/>
      <c r="P121" s="158"/>
      <c r="Q121" s="128"/>
      <c r="R121" s="158"/>
      <c r="S121" s="156"/>
      <c r="T121" s="177"/>
      <c r="U121" s="179"/>
      <c r="V121" s="156"/>
      <c r="W121" s="177"/>
      <c r="X121" s="179"/>
      <c r="Y121" s="181" t="s">
        <v>109</v>
      </c>
      <c r="Z121" s="182"/>
      <c r="AA121" s="184"/>
      <c r="AB121" s="184"/>
      <c r="AC121" s="184"/>
      <c r="AD121" s="170"/>
      <c r="AE121" s="12"/>
      <c r="AF121" s="164"/>
      <c r="AG121" s="164" t="s">
        <v>116</v>
      </c>
      <c r="AH121" s="132"/>
      <c r="AI121" s="172"/>
      <c r="AJ121" s="172"/>
      <c r="AK121" s="172"/>
      <c r="AL121" s="173"/>
      <c r="AM121" s="166">
        <v>26</v>
      </c>
      <c r="AN121" s="166">
        <v>270</v>
      </c>
      <c r="AO121" s="168">
        <v>1</v>
      </c>
      <c r="AQ121" s="185">
        <f>IF(G121="x", 1,0)</f>
        <v>1</v>
      </c>
      <c r="AR121" s="185">
        <f>IF(H121="x", 1,0)</f>
        <v>0</v>
      </c>
      <c r="AU121" s="344">
        <f>IF(A121="","",3)</f>
        <v>3</v>
      </c>
    </row>
    <row r="122" spans="1:47" ht="18" customHeight="1" thickBot="1" x14ac:dyDescent="0.25">
      <c r="A122" s="131"/>
      <c r="B122" s="135" t="s">
        <v>286</v>
      </c>
      <c r="C122" s="136"/>
      <c r="D122" s="136"/>
      <c r="E122" s="136"/>
      <c r="F122" s="137"/>
      <c r="G122" s="152"/>
      <c r="H122" s="154"/>
      <c r="I122" s="154"/>
      <c r="J122" s="129"/>
      <c r="K122" s="161"/>
      <c r="L122" s="163"/>
      <c r="M122" s="129"/>
      <c r="N122" s="161"/>
      <c r="O122" s="129"/>
      <c r="P122" s="159"/>
      <c r="Q122" s="129"/>
      <c r="R122" s="159"/>
      <c r="S122" s="157"/>
      <c r="T122" s="178"/>
      <c r="U122" s="180"/>
      <c r="V122" s="157"/>
      <c r="W122" s="178"/>
      <c r="X122" s="180"/>
      <c r="Y122" s="157"/>
      <c r="Z122" s="183"/>
      <c r="AA122" s="183"/>
      <c r="AB122" s="183"/>
      <c r="AC122" s="183"/>
      <c r="AD122" s="171"/>
      <c r="AE122" s="112"/>
      <c r="AF122" s="165"/>
      <c r="AG122" s="165"/>
      <c r="AH122" s="174"/>
      <c r="AI122" s="175"/>
      <c r="AJ122" s="175"/>
      <c r="AK122" s="175"/>
      <c r="AL122" s="176"/>
      <c r="AM122" s="167"/>
      <c r="AN122" s="167"/>
      <c r="AO122" s="169"/>
      <c r="AQ122" s="185"/>
      <c r="AR122" s="185"/>
      <c r="AU122" s="344"/>
    </row>
    <row r="123" spans="1:47" ht="18" customHeight="1" x14ac:dyDescent="0.2">
      <c r="A123" s="130">
        <v>42690</v>
      </c>
      <c r="B123" s="132" t="s">
        <v>279</v>
      </c>
      <c r="C123" s="133"/>
      <c r="D123" s="133"/>
      <c r="E123" s="133"/>
      <c r="F123" s="134"/>
      <c r="G123" s="151" t="s">
        <v>109</v>
      </c>
      <c r="H123" s="153"/>
      <c r="I123" s="155"/>
      <c r="J123" s="128">
        <v>70</v>
      </c>
      <c r="K123" s="160">
        <v>3</v>
      </c>
      <c r="L123" s="162">
        <v>8</v>
      </c>
      <c r="M123" s="128">
        <v>1.8</v>
      </c>
      <c r="N123" s="160">
        <v>12</v>
      </c>
      <c r="O123" s="128">
        <v>3</v>
      </c>
      <c r="P123" s="158">
        <v>1</v>
      </c>
      <c r="Q123" s="128"/>
      <c r="R123" s="158"/>
      <c r="S123" s="156" t="s">
        <v>218</v>
      </c>
      <c r="T123" s="177">
        <v>1</v>
      </c>
      <c r="U123" s="179">
        <v>3</v>
      </c>
      <c r="V123" s="156"/>
      <c r="W123" s="177"/>
      <c r="X123" s="179"/>
      <c r="Y123" s="181"/>
      <c r="Z123" s="182" t="s">
        <v>110</v>
      </c>
      <c r="AA123" s="184"/>
      <c r="AB123" s="184"/>
      <c r="AC123" s="184"/>
      <c r="AD123" s="170"/>
      <c r="AE123" s="12" t="s">
        <v>68</v>
      </c>
      <c r="AF123" s="164" t="s">
        <v>169</v>
      </c>
      <c r="AG123" s="164" t="s">
        <v>116</v>
      </c>
      <c r="AH123" s="132"/>
      <c r="AI123" s="172"/>
      <c r="AJ123" s="172"/>
      <c r="AK123" s="172"/>
      <c r="AL123" s="173"/>
      <c r="AM123" s="166">
        <v>26</v>
      </c>
      <c r="AN123" s="166">
        <v>270</v>
      </c>
      <c r="AO123" s="168">
        <v>1</v>
      </c>
      <c r="AQ123" s="185">
        <f>IF(G123="x", 1,0)</f>
        <v>1</v>
      </c>
      <c r="AR123" s="185">
        <f>IF(H123="x", 1,0)</f>
        <v>0</v>
      </c>
      <c r="AU123" s="344">
        <f>IF(A123="","",4)</f>
        <v>4</v>
      </c>
    </row>
    <row r="124" spans="1:47" ht="18" customHeight="1" thickBot="1" x14ac:dyDescent="0.25">
      <c r="A124" s="131"/>
      <c r="B124" s="135" t="s">
        <v>287</v>
      </c>
      <c r="C124" s="136"/>
      <c r="D124" s="136"/>
      <c r="E124" s="136"/>
      <c r="F124" s="137"/>
      <c r="G124" s="152"/>
      <c r="H124" s="154"/>
      <c r="I124" s="154"/>
      <c r="J124" s="129"/>
      <c r="K124" s="161"/>
      <c r="L124" s="163"/>
      <c r="M124" s="129"/>
      <c r="N124" s="161"/>
      <c r="O124" s="129"/>
      <c r="P124" s="159"/>
      <c r="Q124" s="129"/>
      <c r="R124" s="159"/>
      <c r="S124" s="157"/>
      <c r="T124" s="178"/>
      <c r="U124" s="180"/>
      <c r="V124" s="157"/>
      <c r="W124" s="178"/>
      <c r="X124" s="180"/>
      <c r="Y124" s="157"/>
      <c r="Z124" s="183"/>
      <c r="AA124" s="183"/>
      <c r="AB124" s="183"/>
      <c r="AC124" s="183"/>
      <c r="AD124" s="171"/>
      <c r="AE124" s="112">
        <v>223077</v>
      </c>
      <c r="AF124" s="165"/>
      <c r="AG124" s="165"/>
      <c r="AH124" s="174"/>
      <c r="AI124" s="175"/>
      <c r="AJ124" s="175"/>
      <c r="AK124" s="175"/>
      <c r="AL124" s="176"/>
      <c r="AM124" s="167"/>
      <c r="AN124" s="167"/>
      <c r="AO124" s="169"/>
      <c r="AQ124" s="185"/>
      <c r="AR124" s="185"/>
      <c r="AU124" s="344"/>
    </row>
    <row r="125" spans="1:47" ht="18" customHeight="1" x14ac:dyDescent="0.2">
      <c r="A125" s="130">
        <v>42691</v>
      </c>
      <c r="B125" s="132" t="s">
        <v>288</v>
      </c>
      <c r="C125" s="133"/>
      <c r="D125" s="133"/>
      <c r="E125" s="133"/>
      <c r="F125" s="134"/>
      <c r="G125" s="151" t="s">
        <v>109</v>
      </c>
      <c r="H125" s="153"/>
      <c r="I125" s="155"/>
      <c r="J125" s="128">
        <v>70</v>
      </c>
      <c r="K125" s="160">
        <v>18</v>
      </c>
      <c r="L125" s="162"/>
      <c r="M125" s="128"/>
      <c r="N125" s="160"/>
      <c r="O125" s="128"/>
      <c r="P125" s="158"/>
      <c r="Q125" s="128"/>
      <c r="R125" s="158"/>
      <c r="S125" s="156"/>
      <c r="T125" s="177"/>
      <c r="U125" s="179"/>
      <c r="V125" s="156"/>
      <c r="W125" s="177"/>
      <c r="X125" s="179"/>
      <c r="Y125" s="181" t="s">
        <v>109</v>
      </c>
      <c r="Z125" s="182"/>
      <c r="AA125" s="184"/>
      <c r="AB125" s="184"/>
      <c r="AC125" s="184"/>
      <c r="AD125" s="170"/>
      <c r="AE125" s="12"/>
      <c r="AF125" s="164"/>
      <c r="AG125" s="164" t="s">
        <v>116</v>
      </c>
      <c r="AH125" s="132"/>
      <c r="AI125" s="172"/>
      <c r="AJ125" s="172"/>
      <c r="AK125" s="172"/>
      <c r="AL125" s="173"/>
      <c r="AM125" s="166">
        <v>26</v>
      </c>
      <c r="AN125" s="166">
        <v>270</v>
      </c>
      <c r="AO125" s="168">
        <v>1</v>
      </c>
      <c r="AQ125" s="185">
        <f>IF(G125="x", 1,0)</f>
        <v>1</v>
      </c>
      <c r="AR125" s="185">
        <f>IF(H125="x", 1,0)</f>
        <v>0</v>
      </c>
      <c r="AU125" s="344">
        <f>IF(A125="","",4)</f>
        <v>4</v>
      </c>
    </row>
    <row r="126" spans="1:47" ht="18" customHeight="1" thickBot="1" x14ac:dyDescent="0.25">
      <c r="A126" s="131"/>
      <c r="B126" s="135" t="s">
        <v>289</v>
      </c>
      <c r="C126" s="136"/>
      <c r="D126" s="136"/>
      <c r="E126" s="136"/>
      <c r="F126" s="137"/>
      <c r="G126" s="152"/>
      <c r="H126" s="154"/>
      <c r="I126" s="154"/>
      <c r="J126" s="129"/>
      <c r="K126" s="161"/>
      <c r="L126" s="163"/>
      <c r="M126" s="129"/>
      <c r="N126" s="161"/>
      <c r="O126" s="129"/>
      <c r="P126" s="159"/>
      <c r="Q126" s="129"/>
      <c r="R126" s="159"/>
      <c r="S126" s="157"/>
      <c r="T126" s="178"/>
      <c r="U126" s="180"/>
      <c r="V126" s="157"/>
      <c r="W126" s="178"/>
      <c r="X126" s="180"/>
      <c r="Y126" s="157"/>
      <c r="Z126" s="183"/>
      <c r="AA126" s="183"/>
      <c r="AB126" s="183"/>
      <c r="AC126" s="183"/>
      <c r="AD126" s="171"/>
      <c r="AE126" s="112"/>
      <c r="AF126" s="165"/>
      <c r="AG126" s="165"/>
      <c r="AH126" s="174"/>
      <c r="AI126" s="175"/>
      <c r="AJ126" s="175"/>
      <c r="AK126" s="175"/>
      <c r="AL126" s="176"/>
      <c r="AM126" s="167"/>
      <c r="AN126" s="167"/>
      <c r="AO126" s="169"/>
      <c r="AQ126" s="185"/>
      <c r="AR126" s="185"/>
      <c r="AU126" s="344"/>
    </row>
    <row r="127" spans="1:47" ht="18" customHeight="1" x14ac:dyDescent="0.2">
      <c r="A127" s="130">
        <v>42691</v>
      </c>
      <c r="B127" s="132" t="s">
        <v>291</v>
      </c>
      <c r="C127" s="133"/>
      <c r="D127" s="133"/>
      <c r="E127" s="133"/>
      <c r="F127" s="134"/>
      <c r="G127" s="151"/>
      <c r="H127" s="153"/>
      <c r="I127" s="155"/>
      <c r="J127" s="128"/>
      <c r="K127" s="160"/>
      <c r="L127" s="162"/>
      <c r="M127" s="128"/>
      <c r="N127" s="160"/>
      <c r="O127" s="128"/>
      <c r="P127" s="158"/>
      <c r="Q127" s="128"/>
      <c r="R127" s="158"/>
      <c r="S127" s="156"/>
      <c r="T127" s="177"/>
      <c r="U127" s="179"/>
      <c r="V127" s="156"/>
      <c r="W127" s="177"/>
      <c r="X127" s="179"/>
      <c r="Y127" s="181"/>
      <c r="Z127" s="182" t="s">
        <v>110</v>
      </c>
      <c r="AA127" s="184"/>
      <c r="AB127" s="184"/>
      <c r="AC127" s="184"/>
      <c r="AD127" s="170"/>
      <c r="AE127" s="12" t="s">
        <v>68</v>
      </c>
      <c r="AF127" s="164" t="s">
        <v>172</v>
      </c>
      <c r="AG127" s="164" t="s">
        <v>116</v>
      </c>
      <c r="AH127" s="132"/>
      <c r="AI127" s="172"/>
      <c r="AJ127" s="172"/>
      <c r="AK127" s="172"/>
      <c r="AL127" s="173"/>
      <c r="AM127" s="166">
        <v>26</v>
      </c>
      <c r="AN127" s="166">
        <v>270</v>
      </c>
      <c r="AO127" s="168">
        <v>1</v>
      </c>
      <c r="AQ127" s="185">
        <f>IF(G127="x", 1,0)</f>
        <v>0</v>
      </c>
      <c r="AR127" s="185">
        <f>IF(H127="x", 1,0)</f>
        <v>0</v>
      </c>
      <c r="AU127" s="344">
        <f>IF(A127="","",4)</f>
        <v>4</v>
      </c>
    </row>
    <row r="128" spans="1:47" ht="18" customHeight="1" thickBot="1" x14ac:dyDescent="0.25">
      <c r="A128" s="131"/>
      <c r="B128" s="135" t="s">
        <v>290</v>
      </c>
      <c r="C128" s="136"/>
      <c r="D128" s="136"/>
      <c r="E128" s="136"/>
      <c r="F128" s="137"/>
      <c r="G128" s="152"/>
      <c r="H128" s="154"/>
      <c r="I128" s="154"/>
      <c r="J128" s="129"/>
      <c r="K128" s="161"/>
      <c r="L128" s="163"/>
      <c r="M128" s="129"/>
      <c r="N128" s="161"/>
      <c r="O128" s="129"/>
      <c r="P128" s="159"/>
      <c r="Q128" s="129"/>
      <c r="R128" s="159"/>
      <c r="S128" s="157"/>
      <c r="T128" s="178"/>
      <c r="U128" s="180"/>
      <c r="V128" s="157"/>
      <c r="W128" s="178"/>
      <c r="X128" s="180"/>
      <c r="Y128" s="157"/>
      <c r="Z128" s="183"/>
      <c r="AA128" s="183"/>
      <c r="AB128" s="183"/>
      <c r="AC128" s="183"/>
      <c r="AD128" s="171"/>
      <c r="AE128" s="113">
        <v>237054</v>
      </c>
      <c r="AF128" s="165"/>
      <c r="AG128" s="165"/>
      <c r="AH128" s="174"/>
      <c r="AI128" s="175"/>
      <c r="AJ128" s="175"/>
      <c r="AK128" s="175"/>
      <c r="AL128" s="176"/>
      <c r="AM128" s="167"/>
      <c r="AN128" s="167"/>
      <c r="AO128" s="169"/>
      <c r="AQ128" s="185"/>
      <c r="AR128" s="185"/>
      <c r="AU128" s="344"/>
    </row>
    <row r="129" spans="1:47" ht="18" customHeight="1" x14ac:dyDescent="0.2">
      <c r="A129" s="130">
        <v>42691</v>
      </c>
      <c r="B129" s="132" t="s">
        <v>291</v>
      </c>
      <c r="C129" s="133"/>
      <c r="D129" s="133"/>
      <c r="E129" s="133"/>
      <c r="F129" s="134"/>
      <c r="G129" s="151"/>
      <c r="H129" s="153"/>
      <c r="I129" s="155"/>
      <c r="J129" s="128"/>
      <c r="K129" s="160"/>
      <c r="L129" s="162"/>
      <c r="M129" s="128"/>
      <c r="N129" s="160"/>
      <c r="O129" s="128"/>
      <c r="P129" s="158"/>
      <c r="Q129" s="128"/>
      <c r="R129" s="158"/>
      <c r="S129" s="156"/>
      <c r="T129" s="177"/>
      <c r="U129" s="179"/>
      <c r="V129" s="156"/>
      <c r="W129" s="177"/>
      <c r="X129" s="179"/>
      <c r="Y129" s="181"/>
      <c r="Z129" s="182" t="s">
        <v>110</v>
      </c>
      <c r="AA129" s="184"/>
      <c r="AB129" s="184"/>
      <c r="AC129" s="184"/>
      <c r="AD129" s="170"/>
      <c r="AE129" s="12" t="s">
        <v>68</v>
      </c>
      <c r="AF129" s="164" t="s">
        <v>172</v>
      </c>
      <c r="AG129" s="164" t="s">
        <v>116</v>
      </c>
      <c r="AH129" s="132"/>
      <c r="AI129" s="172"/>
      <c r="AJ129" s="172"/>
      <c r="AK129" s="172"/>
      <c r="AL129" s="173"/>
      <c r="AM129" s="166">
        <v>26</v>
      </c>
      <c r="AN129" s="166">
        <v>270</v>
      </c>
      <c r="AO129" s="168">
        <v>1</v>
      </c>
      <c r="AQ129" s="185">
        <f>IF(G129="x", 1,0)</f>
        <v>0</v>
      </c>
      <c r="AR129" s="185">
        <f>IF(H129="x", 1,0)</f>
        <v>0</v>
      </c>
      <c r="AU129" s="344">
        <f>IF(A129="","",4)</f>
        <v>4</v>
      </c>
    </row>
    <row r="130" spans="1:47" ht="18" customHeight="1" thickBot="1" x14ac:dyDescent="0.25">
      <c r="A130" s="131"/>
      <c r="B130" s="135" t="s">
        <v>292</v>
      </c>
      <c r="C130" s="136"/>
      <c r="D130" s="136"/>
      <c r="E130" s="136"/>
      <c r="F130" s="137"/>
      <c r="G130" s="152"/>
      <c r="H130" s="154"/>
      <c r="I130" s="154"/>
      <c r="J130" s="129"/>
      <c r="K130" s="161"/>
      <c r="L130" s="163"/>
      <c r="M130" s="129"/>
      <c r="N130" s="161"/>
      <c r="O130" s="129"/>
      <c r="P130" s="159"/>
      <c r="Q130" s="129"/>
      <c r="R130" s="159"/>
      <c r="S130" s="157"/>
      <c r="T130" s="178"/>
      <c r="U130" s="180"/>
      <c r="V130" s="157"/>
      <c r="W130" s="178"/>
      <c r="X130" s="180"/>
      <c r="Y130" s="157"/>
      <c r="Z130" s="183"/>
      <c r="AA130" s="183"/>
      <c r="AB130" s="183"/>
      <c r="AC130" s="183"/>
      <c r="AD130" s="171"/>
      <c r="AE130" s="113">
        <v>237055</v>
      </c>
      <c r="AF130" s="165"/>
      <c r="AG130" s="165"/>
      <c r="AH130" s="174"/>
      <c r="AI130" s="175"/>
      <c r="AJ130" s="175"/>
      <c r="AK130" s="175"/>
      <c r="AL130" s="176"/>
      <c r="AM130" s="167"/>
      <c r="AN130" s="167"/>
      <c r="AO130" s="169"/>
      <c r="AQ130" s="185"/>
      <c r="AR130" s="185"/>
      <c r="AU130" s="344"/>
    </row>
    <row r="131" spans="1:47" ht="18" customHeight="1" x14ac:dyDescent="0.2">
      <c r="A131" s="130">
        <v>42692</v>
      </c>
      <c r="B131" s="132" t="s">
        <v>293</v>
      </c>
      <c r="C131" s="133"/>
      <c r="D131" s="133"/>
      <c r="E131" s="133"/>
      <c r="F131" s="134"/>
      <c r="G131" s="151"/>
      <c r="H131" s="153" t="s">
        <v>109</v>
      </c>
      <c r="I131" s="155"/>
      <c r="J131" s="128"/>
      <c r="K131" s="160"/>
      <c r="L131" s="162"/>
      <c r="M131" s="128"/>
      <c r="N131" s="160"/>
      <c r="O131" s="128"/>
      <c r="P131" s="158"/>
      <c r="Q131" s="128"/>
      <c r="R131" s="158"/>
      <c r="S131" s="156"/>
      <c r="T131" s="177"/>
      <c r="U131" s="179"/>
      <c r="V131" s="156"/>
      <c r="W131" s="177"/>
      <c r="X131" s="179"/>
      <c r="Y131" s="181" t="s">
        <v>109</v>
      </c>
      <c r="Z131" s="182"/>
      <c r="AA131" s="184"/>
      <c r="AB131" s="184"/>
      <c r="AC131" s="184"/>
      <c r="AD131" s="170"/>
      <c r="AE131" s="12"/>
      <c r="AF131" s="164"/>
      <c r="AG131" s="164" t="s">
        <v>116</v>
      </c>
      <c r="AH131" s="132"/>
      <c r="AI131" s="172"/>
      <c r="AJ131" s="172"/>
      <c r="AK131" s="172"/>
      <c r="AL131" s="173"/>
      <c r="AM131" s="166">
        <v>26</v>
      </c>
      <c r="AN131" s="166">
        <v>270</v>
      </c>
      <c r="AO131" s="168">
        <v>1</v>
      </c>
      <c r="AQ131" s="185">
        <f>IF(G131="x", 1,0)</f>
        <v>0</v>
      </c>
      <c r="AR131" s="185">
        <f>IF(H131="x", 1,0)</f>
        <v>1</v>
      </c>
      <c r="AU131" s="344">
        <f>IF(A131="","",4)</f>
        <v>4</v>
      </c>
    </row>
    <row r="132" spans="1:47" ht="18" customHeight="1" thickBot="1" x14ac:dyDescent="0.25">
      <c r="A132" s="131"/>
      <c r="B132" s="135" t="s">
        <v>294</v>
      </c>
      <c r="C132" s="136"/>
      <c r="D132" s="136"/>
      <c r="E132" s="136"/>
      <c r="F132" s="137"/>
      <c r="G132" s="152"/>
      <c r="H132" s="154"/>
      <c r="I132" s="154"/>
      <c r="J132" s="129"/>
      <c r="K132" s="161"/>
      <c r="L132" s="163"/>
      <c r="M132" s="129"/>
      <c r="N132" s="161"/>
      <c r="O132" s="129"/>
      <c r="P132" s="159"/>
      <c r="Q132" s="129"/>
      <c r="R132" s="159"/>
      <c r="S132" s="157"/>
      <c r="T132" s="178"/>
      <c r="U132" s="180"/>
      <c r="V132" s="157"/>
      <c r="W132" s="178"/>
      <c r="X132" s="180"/>
      <c r="Y132" s="157"/>
      <c r="Z132" s="183"/>
      <c r="AA132" s="183"/>
      <c r="AB132" s="183"/>
      <c r="AC132" s="183"/>
      <c r="AD132" s="171"/>
      <c r="AE132" s="112"/>
      <c r="AF132" s="165"/>
      <c r="AG132" s="165"/>
      <c r="AH132" s="174"/>
      <c r="AI132" s="175"/>
      <c r="AJ132" s="175"/>
      <c r="AK132" s="175"/>
      <c r="AL132" s="176"/>
      <c r="AM132" s="167"/>
      <c r="AN132" s="167"/>
      <c r="AO132" s="169"/>
      <c r="AQ132" s="185"/>
      <c r="AR132" s="185"/>
      <c r="AU132" s="344"/>
    </row>
    <row r="133" spans="1:47" ht="18" customHeight="1" x14ac:dyDescent="0.2">
      <c r="A133" s="130">
        <v>42693</v>
      </c>
      <c r="B133" s="132" t="s">
        <v>295</v>
      </c>
      <c r="C133" s="133"/>
      <c r="D133" s="133"/>
      <c r="E133" s="133"/>
      <c r="F133" s="134"/>
      <c r="G133" s="151"/>
      <c r="H133" s="153" t="s">
        <v>109</v>
      </c>
      <c r="I133" s="155"/>
      <c r="J133" s="128"/>
      <c r="K133" s="160"/>
      <c r="L133" s="162"/>
      <c r="M133" s="128"/>
      <c r="N133" s="160"/>
      <c r="O133" s="128"/>
      <c r="P133" s="158"/>
      <c r="Q133" s="128"/>
      <c r="R133" s="158"/>
      <c r="S133" s="156"/>
      <c r="T133" s="177"/>
      <c r="U133" s="179"/>
      <c r="V133" s="156"/>
      <c r="W133" s="177"/>
      <c r="X133" s="179"/>
      <c r="Y133" s="181" t="s">
        <v>109</v>
      </c>
      <c r="Z133" s="182"/>
      <c r="AA133" s="184"/>
      <c r="AB133" s="184"/>
      <c r="AC133" s="184"/>
      <c r="AD133" s="170"/>
      <c r="AE133" s="12"/>
      <c r="AF133" s="164"/>
      <c r="AG133" s="164" t="s">
        <v>116</v>
      </c>
      <c r="AH133" s="132"/>
      <c r="AI133" s="172"/>
      <c r="AJ133" s="172"/>
      <c r="AK133" s="172"/>
      <c r="AL133" s="173"/>
      <c r="AM133" s="166">
        <v>27</v>
      </c>
      <c r="AN133" s="166">
        <v>270</v>
      </c>
      <c r="AO133" s="168">
        <v>1</v>
      </c>
      <c r="AQ133" s="185">
        <f>IF(G133="x", 1,0)</f>
        <v>0</v>
      </c>
      <c r="AR133" s="185">
        <f>IF(H133="x", 1,0)</f>
        <v>1</v>
      </c>
      <c r="AU133" s="344">
        <f>IF(A133="","",4)</f>
        <v>4</v>
      </c>
    </row>
    <row r="134" spans="1:47" ht="18" customHeight="1" thickBot="1" x14ac:dyDescent="0.25">
      <c r="A134" s="131"/>
      <c r="B134" s="135" t="s">
        <v>296</v>
      </c>
      <c r="C134" s="136"/>
      <c r="D134" s="136"/>
      <c r="E134" s="136"/>
      <c r="F134" s="137"/>
      <c r="G134" s="152"/>
      <c r="H134" s="154"/>
      <c r="I134" s="154"/>
      <c r="J134" s="129"/>
      <c r="K134" s="161"/>
      <c r="L134" s="163"/>
      <c r="M134" s="129"/>
      <c r="N134" s="161"/>
      <c r="O134" s="129"/>
      <c r="P134" s="159"/>
      <c r="Q134" s="129"/>
      <c r="R134" s="159"/>
      <c r="S134" s="157"/>
      <c r="T134" s="178"/>
      <c r="U134" s="180"/>
      <c r="V134" s="157"/>
      <c r="W134" s="178"/>
      <c r="X134" s="180"/>
      <c r="Y134" s="157"/>
      <c r="Z134" s="183"/>
      <c r="AA134" s="183"/>
      <c r="AB134" s="183"/>
      <c r="AC134" s="183"/>
      <c r="AD134" s="171"/>
      <c r="AE134" s="112"/>
      <c r="AF134" s="165"/>
      <c r="AG134" s="165"/>
      <c r="AH134" s="174"/>
      <c r="AI134" s="175"/>
      <c r="AJ134" s="175"/>
      <c r="AK134" s="175"/>
      <c r="AL134" s="176"/>
      <c r="AM134" s="167"/>
      <c r="AN134" s="167"/>
      <c r="AO134" s="169"/>
      <c r="AQ134" s="185"/>
      <c r="AR134" s="185"/>
      <c r="AU134" s="344"/>
    </row>
    <row r="135" spans="1:47" ht="18" customHeight="1" x14ac:dyDescent="0.2">
      <c r="A135" s="130">
        <v>42694</v>
      </c>
      <c r="B135" s="132" t="s">
        <v>297</v>
      </c>
      <c r="C135" s="133"/>
      <c r="D135" s="133"/>
      <c r="E135" s="133"/>
      <c r="F135" s="134"/>
      <c r="G135" s="151" t="s">
        <v>109</v>
      </c>
      <c r="H135" s="153"/>
      <c r="I135" s="155"/>
      <c r="J135" s="128">
        <v>40</v>
      </c>
      <c r="K135" s="160">
        <v>2</v>
      </c>
      <c r="L135" s="162">
        <v>3</v>
      </c>
      <c r="M135" s="128">
        <v>1.8</v>
      </c>
      <c r="N135" s="160">
        <v>12</v>
      </c>
      <c r="O135" s="128"/>
      <c r="P135" s="158"/>
      <c r="Q135" s="128"/>
      <c r="R135" s="158"/>
      <c r="S135" s="156"/>
      <c r="T135" s="177"/>
      <c r="U135" s="179"/>
      <c r="V135" s="156"/>
      <c r="W135" s="177"/>
      <c r="X135" s="179"/>
      <c r="Y135" s="181"/>
      <c r="Z135" s="182" t="s">
        <v>110</v>
      </c>
      <c r="AA135" s="184"/>
      <c r="AB135" s="184"/>
      <c r="AC135" s="184"/>
      <c r="AD135" s="170"/>
      <c r="AE135" s="12" t="s">
        <v>68</v>
      </c>
      <c r="AF135" s="164" t="s">
        <v>169</v>
      </c>
      <c r="AG135" s="164" t="s">
        <v>116</v>
      </c>
      <c r="AH135" s="132"/>
      <c r="AI135" s="172"/>
      <c r="AJ135" s="172"/>
      <c r="AK135" s="172"/>
      <c r="AL135" s="173"/>
      <c r="AM135" s="166">
        <v>27</v>
      </c>
      <c r="AN135" s="166">
        <v>270</v>
      </c>
      <c r="AO135" s="168">
        <v>1</v>
      </c>
      <c r="AQ135" s="185">
        <f>IF(G135="x", 1,0)</f>
        <v>1</v>
      </c>
      <c r="AR135" s="185">
        <f>IF(H135="x", 1,0)</f>
        <v>0</v>
      </c>
      <c r="AU135" s="344">
        <f>IF(A135="","",4)</f>
        <v>4</v>
      </c>
    </row>
    <row r="136" spans="1:47" ht="18" customHeight="1" thickBot="1" x14ac:dyDescent="0.25">
      <c r="A136" s="131"/>
      <c r="B136" s="135" t="s">
        <v>298</v>
      </c>
      <c r="C136" s="136"/>
      <c r="D136" s="136"/>
      <c r="E136" s="136"/>
      <c r="F136" s="137"/>
      <c r="G136" s="152"/>
      <c r="H136" s="154"/>
      <c r="I136" s="154"/>
      <c r="J136" s="129"/>
      <c r="K136" s="161"/>
      <c r="L136" s="163"/>
      <c r="M136" s="129"/>
      <c r="N136" s="161"/>
      <c r="O136" s="129"/>
      <c r="P136" s="159"/>
      <c r="Q136" s="129"/>
      <c r="R136" s="159"/>
      <c r="S136" s="157"/>
      <c r="T136" s="178"/>
      <c r="U136" s="180"/>
      <c r="V136" s="157"/>
      <c r="W136" s="178"/>
      <c r="X136" s="180"/>
      <c r="Y136" s="157"/>
      <c r="Z136" s="183"/>
      <c r="AA136" s="183"/>
      <c r="AB136" s="183"/>
      <c r="AC136" s="183"/>
      <c r="AD136" s="171"/>
      <c r="AE136" s="113">
        <v>237058</v>
      </c>
      <c r="AF136" s="165"/>
      <c r="AG136" s="165"/>
      <c r="AH136" s="174"/>
      <c r="AI136" s="175"/>
      <c r="AJ136" s="175"/>
      <c r="AK136" s="175"/>
      <c r="AL136" s="176"/>
      <c r="AM136" s="167"/>
      <c r="AN136" s="167"/>
      <c r="AO136" s="169"/>
      <c r="AQ136" s="185"/>
      <c r="AR136" s="185"/>
      <c r="AU136" s="344"/>
    </row>
    <row r="137" spans="1:47" ht="18" customHeight="1" x14ac:dyDescent="0.2">
      <c r="A137" s="130">
        <v>42695</v>
      </c>
      <c r="B137" s="132" t="s">
        <v>299</v>
      </c>
      <c r="C137" s="133"/>
      <c r="D137" s="133"/>
      <c r="E137" s="133"/>
      <c r="F137" s="134"/>
      <c r="G137" s="151"/>
      <c r="H137" s="153" t="s">
        <v>109</v>
      </c>
      <c r="I137" s="155"/>
      <c r="J137" s="128"/>
      <c r="K137" s="160"/>
      <c r="L137" s="162"/>
      <c r="M137" s="128"/>
      <c r="N137" s="160"/>
      <c r="O137" s="128"/>
      <c r="P137" s="158"/>
      <c r="Q137" s="128"/>
      <c r="R137" s="158"/>
      <c r="S137" s="156"/>
      <c r="T137" s="177"/>
      <c r="U137" s="179"/>
      <c r="V137" s="156"/>
      <c r="W137" s="177"/>
      <c r="X137" s="179"/>
      <c r="Y137" s="181" t="s">
        <v>109</v>
      </c>
      <c r="Z137" s="182"/>
      <c r="AA137" s="184"/>
      <c r="AB137" s="184"/>
      <c r="AC137" s="184"/>
      <c r="AD137" s="170"/>
      <c r="AE137" s="12"/>
      <c r="AF137" s="164"/>
      <c r="AG137" s="164" t="s">
        <v>116</v>
      </c>
      <c r="AH137" s="132"/>
      <c r="AI137" s="172"/>
      <c r="AJ137" s="172"/>
      <c r="AK137" s="172"/>
      <c r="AL137" s="173"/>
      <c r="AM137" s="166">
        <v>27</v>
      </c>
      <c r="AN137" s="166">
        <v>270</v>
      </c>
      <c r="AO137" s="168">
        <v>0.8</v>
      </c>
      <c r="AQ137" s="185">
        <f>IF(G137="x", 1,0)</f>
        <v>0</v>
      </c>
      <c r="AR137" s="185">
        <f>IF(H137="x", 1,0)</f>
        <v>1</v>
      </c>
      <c r="AU137" s="344">
        <f>IF(A137="","",4)</f>
        <v>4</v>
      </c>
    </row>
    <row r="138" spans="1:47" ht="18" customHeight="1" thickBot="1" x14ac:dyDescent="0.25">
      <c r="A138" s="131"/>
      <c r="B138" s="135" t="s">
        <v>300</v>
      </c>
      <c r="C138" s="136"/>
      <c r="D138" s="136"/>
      <c r="E138" s="136"/>
      <c r="F138" s="137"/>
      <c r="G138" s="152"/>
      <c r="H138" s="154"/>
      <c r="I138" s="154"/>
      <c r="J138" s="129"/>
      <c r="K138" s="161"/>
      <c r="L138" s="163"/>
      <c r="M138" s="129"/>
      <c r="N138" s="161"/>
      <c r="O138" s="129"/>
      <c r="P138" s="159"/>
      <c r="Q138" s="129"/>
      <c r="R138" s="159"/>
      <c r="S138" s="157"/>
      <c r="T138" s="178"/>
      <c r="U138" s="180"/>
      <c r="V138" s="157"/>
      <c r="W138" s="178"/>
      <c r="X138" s="180"/>
      <c r="Y138" s="157"/>
      <c r="Z138" s="183"/>
      <c r="AA138" s="183"/>
      <c r="AB138" s="183"/>
      <c r="AC138" s="183"/>
      <c r="AD138" s="171"/>
      <c r="AE138" s="112"/>
      <c r="AF138" s="165"/>
      <c r="AG138" s="165"/>
      <c r="AH138" s="174"/>
      <c r="AI138" s="175"/>
      <c r="AJ138" s="175"/>
      <c r="AK138" s="175"/>
      <c r="AL138" s="176"/>
      <c r="AM138" s="167"/>
      <c r="AN138" s="167"/>
      <c r="AO138" s="169"/>
      <c r="AQ138" s="185"/>
      <c r="AR138" s="185"/>
      <c r="AU138" s="344"/>
    </row>
    <row r="139" spans="1:47" ht="18" customHeight="1" x14ac:dyDescent="0.2">
      <c r="A139" s="130">
        <v>42696</v>
      </c>
      <c r="B139" s="132" t="s">
        <v>256</v>
      </c>
      <c r="C139" s="133"/>
      <c r="D139" s="133"/>
      <c r="E139" s="133"/>
      <c r="F139" s="134"/>
      <c r="G139" s="151" t="s">
        <v>109</v>
      </c>
      <c r="H139" s="153"/>
      <c r="I139" s="155"/>
      <c r="J139" s="128"/>
      <c r="K139" s="160"/>
      <c r="L139" s="162">
        <v>1</v>
      </c>
      <c r="M139" s="128">
        <v>1.8</v>
      </c>
      <c r="N139" s="160">
        <v>3</v>
      </c>
      <c r="O139" s="128"/>
      <c r="P139" s="158"/>
      <c r="Q139" s="128"/>
      <c r="R139" s="158"/>
      <c r="S139" s="156" t="s">
        <v>218</v>
      </c>
      <c r="T139" s="177">
        <v>1</v>
      </c>
      <c r="U139" s="179">
        <v>1</v>
      </c>
      <c r="V139" s="156"/>
      <c r="W139" s="177"/>
      <c r="X139" s="179"/>
      <c r="Y139" s="181"/>
      <c r="Z139" s="182" t="s">
        <v>110</v>
      </c>
      <c r="AA139" s="184"/>
      <c r="AB139" s="184"/>
      <c r="AC139" s="184"/>
      <c r="AD139" s="170"/>
      <c r="AE139" s="12" t="s">
        <v>68</v>
      </c>
      <c r="AF139" s="164" t="s">
        <v>169</v>
      </c>
      <c r="AG139" s="164" t="s">
        <v>116</v>
      </c>
      <c r="AH139" s="132"/>
      <c r="AI139" s="172"/>
      <c r="AJ139" s="172"/>
      <c r="AK139" s="172"/>
      <c r="AL139" s="173"/>
      <c r="AM139" s="166">
        <v>27</v>
      </c>
      <c r="AN139" s="166">
        <v>270</v>
      </c>
      <c r="AO139" s="168">
        <v>0.8</v>
      </c>
      <c r="AQ139" s="185">
        <f>IF(G139="x", 1,0)</f>
        <v>1</v>
      </c>
      <c r="AR139" s="185">
        <f>IF(H139="x", 1,0)</f>
        <v>0</v>
      </c>
      <c r="AU139" s="344">
        <f>IF(A139="","",4)</f>
        <v>4</v>
      </c>
    </row>
    <row r="140" spans="1:47" ht="18" customHeight="1" thickBot="1" x14ac:dyDescent="0.25">
      <c r="A140" s="131"/>
      <c r="B140" s="135" t="s">
        <v>301</v>
      </c>
      <c r="C140" s="136"/>
      <c r="D140" s="136"/>
      <c r="E140" s="136"/>
      <c r="F140" s="137"/>
      <c r="G140" s="152"/>
      <c r="H140" s="154"/>
      <c r="I140" s="154"/>
      <c r="J140" s="129"/>
      <c r="K140" s="161"/>
      <c r="L140" s="163"/>
      <c r="M140" s="129"/>
      <c r="N140" s="161"/>
      <c r="O140" s="129"/>
      <c r="P140" s="159"/>
      <c r="Q140" s="129"/>
      <c r="R140" s="159"/>
      <c r="S140" s="157"/>
      <c r="T140" s="178"/>
      <c r="U140" s="180"/>
      <c r="V140" s="157"/>
      <c r="W140" s="178"/>
      <c r="X140" s="180"/>
      <c r="Y140" s="157"/>
      <c r="Z140" s="183"/>
      <c r="AA140" s="183"/>
      <c r="AB140" s="183"/>
      <c r="AC140" s="183"/>
      <c r="AD140" s="171"/>
      <c r="AE140" s="113">
        <v>237081</v>
      </c>
      <c r="AF140" s="165"/>
      <c r="AG140" s="165"/>
      <c r="AH140" s="174"/>
      <c r="AI140" s="175"/>
      <c r="AJ140" s="175"/>
      <c r="AK140" s="175"/>
      <c r="AL140" s="176"/>
      <c r="AM140" s="167"/>
      <c r="AN140" s="167"/>
      <c r="AO140" s="169"/>
      <c r="AQ140" s="185"/>
      <c r="AR140" s="185"/>
      <c r="AU140" s="344"/>
    </row>
    <row r="141" spans="1:47" ht="18" customHeight="1" x14ac:dyDescent="0.2">
      <c r="A141" s="130">
        <v>42696</v>
      </c>
      <c r="B141" s="132" t="s">
        <v>302</v>
      </c>
      <c r="C141" s="133"/>
      <c r="D141" s="133"/>
      <c r="E141" s="133"/>
      <c r="F141" s="134"/>
      <c r="G141" s="151" t="s">
        <v>109</v>
      </c>
      <c r="H141" s="153"/>
      <c r="I141" s="155"/>
      <c r="J141" s="128"/>
      <c r="K141" s="160"/>
      <c r="L141" s="162">
        <v>1</v>
      </c>
      <c r="M141" s="128">
        <v>1.8</v>
      </c>
      <c r="N141" s="160">
        <v>5</v>
      </c>
      <c r="O141" s="128"/>
      <c r="P141" s="158"/>
      <c r="Q141" s="128"/>
      <c r="R141" s="158"/>
      <c r="S141" s="156" t="s">
        <v>218</v>
      </c>
      <c r="T141" s="177">
        <v>1</v>
      </c>
      <c r="U141" s="179">
        <v>2</v>
      </c>
      <c r="V141" s="156"/>
      <c r="W141" s="177"/>
      <c r="X141" s="179"/>
      <c r="Y141" s="181"/>
      <c r="Z141" s="182" t="s">
        <v>110</v>
      </c>
      <c r="AA141" s="184"/>
      <c r="AB141" s="184"/>
      <c r="AC141" s="184"/>
      <c r="AD141" s="170"/>
      <c r="AE141" s="12" t="s">
        <v>68</v>
      </c>
      <c r="AF141" s="164" t="s">
        <v>169</v>
      </c>
      <c r="AG141" s="164" t="s">
        <v>116</v>
      </c>
      <c r="AH141" s="132"/>
      <c r="AI141" s="172"/>
      <c r="AJ141" s="172"/>
      <c r="AK141" s="172"/>
      <c r="AL141" s="173"/>
      <c r="AM141" s="166">
        <v>27</v>
      </c>
      <c r="AN141" s="166">
        <v>270</v>
      </c>
      <c r="AO141" s="168">
        <v>0.8</v>
      </c>
      <c r="AQ141" s="185">
        <f>IF(G141="x", 1,0)</f>
        <v>1</v>
      </c>
      <c r="AR141" s="185">
        <f>IF(H141="x", 1,0)</f>
        <v>0</v>
      </c>
      <c r="AU141" s="344">
        <f>IF(A141="","",4)</f>
        <v>4</v>
      </c>
    </row>
    <row r="142" spans="1:47" ht="18" customHeight="1" thickBot="1" x14ac:dyDescent="0.25">
      <c r="A142" s="131"/>
      <c r="B142" s="135" t="s">
        <v>303</v>
      </c>
      <c r="C142" s="136"/>
      <c r="D142" s="136"/>
      <c r="E142" s="136"/>
      <c r="F142" s="137"/>
      <c r="G142" s="152"/>
      <c r="H142" s="154"/>
      <c r="I142" s="154"/>
      <c r="J142" s="129"/>
      <c r="K142" s="161"/>
      <c r="L142" s="163"/>
      <c r="M142" s="129"/>
      <c r="N142" s="161"/>
      <c r="O142" s="129"/>
      <c r="P142" s="159"/>
      <c r="Q142" s="129"/>
      <c r="R142" s="159"/>
      <c r="S142" s="157"/>
      <c r="T142" s="178"/>
      <c r="U142" s="180"/>
      <c r="V142" s="157"/>
      <c r="W142" s="178"/>
      <c r="X142" s="180"/>
      <c r="Y142" s="157"/>
      <c r="Z142" s="183"/>
      <c r="AA142" s="183"/>
      <c r="AB142" s="183"/>
      <c r="AC142" s="183"/>
      <c r="AD142" s="171"/>
      <c r="AE142" s="113">
        <v>237082</v>
      </c>
      <c r="AF142" s="165"/>
      <c r="AG142" s="165"/>
      <c r="AH142" s="174"/>
      <c r="AI142" s="175"/>
      <c r="AJ142" s="175"/>
      <c r="AK142" s="175"/>
      <c r="AL142" s="176"/>
      <c r="AM142" s="167"/>
      <c r="AN142" s="167"/>
      <c r="AO142" s="169"/>
      <c r="AQ142" s="185"/>
      <c r="AR142" s="185"/>
      <c r="AU142" s="344"/>
    </row>
    <row r="143" spans="1:47" ht="18" customHeight="1" x14ac:dyDescent="0.2">
      <c r="A143" s="130">
        <v>42697</v>
      </c>
      <c r="B143" s="132" t="s">
        <v>304</v>
      </c>
      <c r="C143" s="133"/>
      <c r="D143" s="133"/>
      <c r="E143" s="133"/>
      <c r="F143" s="134"/>
      <c r="G143" s="151" t="s">
        <v>109</v>
      </c>
      <c r="H143" s="153"/>
      <c r="I143" s="155"/>
      <c r="J143" s="128">
        <v>30</v>
      </c>
      <c r="K143" s="160">
        <v>1</v>
      </c>
      <c r="L143" s="162">
        <v>2</v>
      </c>
      <c r="M143" s="128">
        <v>1.8</v>
      </c>
      <c r="N143" s="160">
        <v>18</v>
      </c>
      <c r="O143" s="128"/>
      <c r="P143" s="158"/>
      <c r="Q143" s="128"/>
      <c r="R143" s="158"/>
      <c r="S143" s="156"/>
      <c r="T143" s="177"/>
      <c r="U143" s="179"/>
      <c r="V143" s="156"/>
      <c r="W143" s="177"/>
      <c r="X143" s="179"/>
      <c r="Y143" s="181"/>
      <c r="Z143" s="182" t="s">
        <v>110</v>
      </c>
      <c r="AA143" s="184"/>
      <c r="AB143" s="184"/>
      <c r="AC143" s="184"/>
      <c r="AD143" s="170"/>
      <c r="AE143" s="12" t="s">
        <v>68</v>
      </c>
      <c r="AF143" s="164" t="s">
        <v>169</v>
      </c>
      <c r="AG143" s="164" t="s">
        <v>116</v>
      </c>
      <c r="AH143" s="132"/>
      <c r="AI143" s="172"/>
      <c r="AJ143" s="172"/>
      <c r="AK143" s="172"/>
      <c r="AL143" s="173"/>
      <c r="AM143" s="166">
        <v>27</v>
      </c>
      <c r="AN143" s="166">
        <v>280</v>
      </c>
      <c r="AO143" s="168">
        <v>1</v>
      </c>
      <c r="AQ143" s="185">
        <f>IF(G143="x", 1,0)</f>
        <v>1</v>
      </c>
      <c r="AR143" s="185">
        <f>IF(H143="x", 1,0)</f>
        <v>0</v>
      </c>
      <c r="AU143" s="344">
        <f>IF(A143="","",4)</f>
        <v>4</v>
      </c>
    </row>
    <row r="144" spans="1:47" ht="18" customHeight="1" thickBot="1" x14ac:dyDescent="0.25">
      <c r="A144" s="131"/>
      <c r="B144" s="135" t="s">
        <v>305</v>
      </c>
      <c r="C144" s="136"/>
      <c r="D144" s="136"/>
      <c r="E144" s="136"/>
      <c r="F144" s="137"/>
      <c r="G144" s="152"/>
      <c r="H144" s="154"/>
      <c r="I144" s="154"/>
      <c r="J144" s="129"/>
      <c r="K144" s="161"/>
      <c r="L144" s="163"/>
      <c r="M144" s="129"/>
      <c r="N144" s="161"/>
      <c r="O144" s="129"/>
      <c r="P144" s="159"/>
      <c r="Q144" s="129"/>
      <c r="R144" s="159"/>
      <c r="S144" s="157"/>
      <c r="T144" s="178"/>
      <c r="U144" s="180"/>
      <c r="V144" s="157"/>
      <c r="W144" s="178"/>
      <c r="X144" s="180"/>
      <c r="Y144" s="157"/>
      <c r="Z144" s="183"/>
      <c r="AA144" s="183"/>
      <c r="AB144" s="183"/>
      <c r="AC144" s="183"/>
      <c r="AD144" s="171"/>
      <c r="AE144" s="112">
        <v>237055</v>
      </c>
      <c r="AF144" s="165"/>
      <c r="AG144" s="165"/>
      <c r="AH144" s="174"/>
      <c r="AI144" s="175"/>
      <c r="AJ144" s="175"/>
      <c r="AK144" s="175"/>
      <c r="AL144" s="176"/>
      <c r="AM144" s="167"/>
      <c r="AN144" s="167"/>
      <c r="AO144" s="169"/>
      <c r="AQ144" s="185"/>
      <c r="AR144" s="185"/>
      <c r="AU144" s="344"/>
    </row>
    <row r="145" spans="1:47" ht="18" customHeight="1" x14ac:dyDescent="0.2">
      <c r="A145" s="130">
        <v>42697</v>
      </c>
      <c r="B145" s="132" t="s">
        <v>306</v>
      </c>
      <c r="C145" s="133"/>
      <c r="D145" s="133"/>
      <c r="E145" s="133"/>
      <c r="F145" s="134"/>
      <c r="G145" s="151" t="s">
        <v>109</v>
      </c>
      <c r="H145" s="153"/>
      <c r="I145" s="155"/>
      <c r="J145" s="128">
        <v>30</v>
      </c>
      <c r="K145" s="160">
        <v>1</v>
      </c>
      <c r="L145" s="162">
        <v>3</v>
      </c>
      <c r="M145" s="128">
        <v>1.8</v>
      </c>
      <c r="N145" s="160">
        <v>10</v>
      </c>
      <c r="O145" s="128"/>
      <c r="P145" s="158"/>
      <c r="Q145" s="128"/>
      <c r="R145" s="158"/>
      <c r="S145" s="156"/>
      <c r="T145" s="177"/>
      <c r="U145" s="179"/>
      <c r="V145" s="156"/>
      <c r="W145" s="177"/>
      <c r="X145" s="179"/>
      <c r="Y145" s="181"/>
      <c r="Z145" s="182" t="s">
        <v>110</v>
      </c>
      <c r="AA145" s="184"/>
      <c r="AB145" s="184"/>
      <c r="AC145" s="184"/>
      <c r="AD145" s="170"/>
      <c r="AE145" s="12" t="s">
        <v>68</v>
      </c>
      <c r="AF145" s="164" t="s">
        <v>169</v>
      </c>
      <c r="AG145" s="164" t="s">
        <v>116</v>
      </c>
      <c r="AH145" s="132"/>
      <c r="AI145" s="172"/>
      <c r="AJ145" s="172"/>
      <c r="AK145" s="172"/>
      <c r="AL145" s="173"/>
      <c r="AM145" s="166">
        <v>27</v>
      </c>
      <c r="AN145" s="166">
        <v>315</v>
      </c>
      <c r="AO145" s="168">
        <v>0.8</v>
      </c>
      <c r="AQ145" s="185">
        <f>IF(G145="x", 1,0)</f>
        <v>1</v>
      </c>
      <c r="AR145" s="185">
        <f>IF(H145="x", 1,0)</f>
        <v>0</v>
      </c>
      <c r="AU145" s="344">
        <f>IF(A145="","",4)</f>
        <v>4</v>
      </c>
    </row>
    <row r="146" spans="1:47" ht="18" customHeight="1" thickBot="1" x14ac:dyDescent="0.25">
      <c r="A146" s="131"/>
      <c r="B146" s="135" t="s">
        <v>307</v>
      </c>
      <c r="C146" s="136"/>
      <c r="D146" s="136"/>
      <c r="E146" s="136"/>
      <c r="F146" s="137"/>
      <c r="G146" s="152"/>
      <c r="H146" s="154"/>
      <c r="I146" s="154"/>
      <c r="J146" s="129"/>
      <c r="K146" s="161"/>
      <c r="L146" s="163"/>
      <c r="M146" s="129"/>
      <c r="N146" s="161"/>
      <c r="O146" s="129"/>
      <c r="P146" s="159"/>
      <c r="Q146" s="129"/>
      <c r="R146" s="159"/>
      <c r="S146" s="157"/>
      <c r="T146" s="178"/>
      <c r="U146" s="180"/>
      <c r="V146" s="157"/>
      <c r="W146" s="178"/>
      <c r="X146" s="180"/>
      <c r="Y146" s="157"/>
      <c r="Z146" s="183"/>
      <c r="AA146" s="183"/>
      <c r="AB146" s="183"/>
      <c r="AC146" s="183"/>
      <c r="AD146" s="171"/>
      <c r="AE146" s="112">
        <v>237052</v>
      </c>
      <c r="AF146" s="165"/>
      <c r="AG146" s="165"/>
      <c r="AH146" s="174"/>
      <c r="AI146" s="175"/>
      <c r="AJ146" s="175"/>
      <c r="AK146" s="175"/>
      <c r="AL146" s="176"/>
      <c r="AM146" s="167"/>
      <c r="AN146" s="167"/>
      <c r="AO146" s="169"/>
      <c r="AQ146" s="185"/>
      <c r="AR146" s="185"/>
      <c r="AU146" s="344"/>
    </row>
    <row r="147" spans="1:47" ht="18" customHeight="1" x14ac:dyDescent="0.2">
      <c r="A147" s="130">
        <v>42697</v>
      </c>
      <c r="B147" s="132" t="s">
        <v>308</v>
      </c>
      <c r="C147" s="133"/>
      <c r="D147" s="133"/>
      <c r="E147" s="133"/>
      <c r="F147" s="134"/>
      <c r="G147" s="151"/>
      <c r="H147" s="153"/>
      <c r="I147" s="155"/>
      <c r="J147" s="128"/>
      <c r="K147" s="160"/>
      <c r="L147" s="162"/>
      <c r="M147" s="128"/>
      <c r="N147" s="160"/>
      <c r="O147" s="128"/>
      <c r="P147" s="158"/>
      <c r="Q147" s="128"/>
      <c r="R147" s="158"/>
      <c r="S147" s="156"/>
      <c r="T147" s="177"/>
      <c r="U147" s="179"/>
      <c r="V147" s="156"/>
      <c r="W147" s="177"/>
      <c r="X147" s="179"/>
      <c r="Y147" s="181"/>
      <c r="Z147" s="182" t="s">
        <v>110</v>
      </c>
      <c r="AA147" s="184"/>
      <c r="AB147" s="184"/>
      <c r="AC147" s="184"/>
      <c r="AD147" s="170"/>
      <c r="AE147" s="12" t="s">
        <v>68</v>
      </c>
      <c r="AF147" s="164" t="s">
        <v>172</v>
      </c>
      <c r="AG147" s="164" t="s">
        <v>116</v>
      </c>
      <c r="AH147" s="132"/>
      <c r="AI147" s="172"/>
      <c r="AJ147" s="172"/>
      <c r="AK147" s="172"/>
      <c r="AL147" s="173"/>
      <c r="AM147" s="166">
        <v>27</v>
      </c>
      <c r="AN147" s="166">
        <v>315</v>
      </c>
      <c r="AO147" s="168">
        <v>0.8</v>
      </c>
      <c r="AQ147" s="185">
        <f>IF(G147="x", 1,0)</f>
        <v>0</v>
      </c>
      <c r="AR147" s="185">
        <f>IF(H147="x", 1,0)</f>
        <v>0</v>
      </c>
      <c r="AU147" s="344">
        <f>IF(A147="","",4)</f>
        <v>4</v>
      </c>
    </row>
    <row r="148" spans="1:47" ht="18" customHeight="1" thickBot="1" x14ac:dyDescent="0.25">
      <c r="A148" s="131"/>
      <c r="B148" s="135" t="s">
        <v>309</v>
      </c>
      <c r="C148" s="136"/>
      <c r="D148" s="136"/>
      <c r="E148" s="136"/>
      <c r="F148" s="137"/>
      <c r="G148" s="152"/>
      <c r="H148" s="154"/>
      <c r="I148" s="154"/>
      <c r="J148" s="129"/>
      <c r="K148" s="161"/>
      <c r="L148" s="163"/>
      <c r="M148" s="129"/>
      <c r="N148" s="161"/>
      <c r="O148" s="129"/>
      <c r="P148" s="159"/>
      <c r="Q148" s="129"/>
      <c r="R148" s="159"/>
      <c r="S148" s="157"/>
      <c r="T148" s="178"/>
      <c r="U148" s="180"/>
      <c r="V148" s="157"/>
      <c r="W148" s="178"/>
      <c r="X148" s="180"/>
      <c r="Y148" s="157"/>
      <c r="Z148" s="183"/>
      <c r="AA148" s="183"/>
      <c r="AB148" s="183"/>
      <c r="AC148" s="183"/>
      <c r="AD148" s="171"/>
      <c r="AE148" s="113">
        <v>237085</v>
      </c>
      <c r="AF148" s="165"/>
      <c r="AG148" s="165"/>
      <c r="AH148" s="174"/>
      <c r="AI148" s="175"/>
      <c r="AJ148" s="175"/>
      <c r="AK148" s="175"/>
      <c r="AL148" s="176"/>
      <c r="AM148" s="167"/>
      <c r="AN148" s="167"/>
      <c r="AO148" s="169"/>
      <c r="AQ148" s="185"/>
      <c r="AR148" s="185"/>
      <c r="AU148" s="344"/>
    </row>
    <row r="149" spans="1:47" ht="18" customHeight="1" x14ac:dyDescent="0.2">
      <c r="A149" s="130">
        <v>42698</v>
      </c>
      <c r="B149" s="132" t="s">
        <v>310</v>
      </c>
      <c r="C149" s="133"/>
      <c r="D149" s="133"/>
      <c r="E149" s="133"/>
      <c r="F149" s="134"/>
      <c r="G149" s="151"/>
      <c r="H149" s="153"/>
      <c r="I149" s="155"/>
      <c r="J149" s="128"/>
      <c r="K149" s="160"/>
      <c r="L149" s="162"/>
      <c r="M149" s="128"/>
      <c r="N149" s="160"/>
      <c r="O149" s="128"/>
      <c r="P149" s="158"/>
      <c r="Q149" s="128"/>
      <c r="R149" s="158"/>
      <c r="S149" s="156"/>
      <c r="T149" s="177"/>
      <c r="U149" s="179"/>
      <c r="V149" s="156"/>
      <c r="W149" s="177"/>
      <c r="X149" s="179"/>
      <c r="Y149" s="181"/>
      <c r="Z149" s="182" t="s">
        <v>110</v>
      </c>
      <c r="AA149" s="184"/>
      <c r="AB149" s="184"/>
      <c r="AC149" s="184"/>
      <c r="AD149" s="170"/>
      <c r="AE149" s="12" t="s">
        <v>187</v>
      </c>
      <c r="AF149" s="164" t="s">
        <v>172</v>
      </c>
      <c r="AG149" s="164" t="s">
        <v>116</v>
      </c>
      <c r="AH149" s="132"/>
      <c r="AI149" s="172"/>
      <c r="AJ149" s="172"/>
      <c r="AK149" s="172"/>
      <c r="AL149" s="173"/>
      <c r="AM149" s="166">
        <v>27</v>
      </c>
      <c r="AN149" s="166">
        <v>315</v>
      </c>
      <c r="AO149" s="168">
        <v>1</v>
      </c>
      <c r="AQ149" s="185">
        <f>IF(G149="x", 1,0)</f>
        <v>0</v>
      </c>
      <c r="AR149" s="185">
        <f>IF(H149="x", 1,0)</f>
        <v>0</v>
      </c>
      <c r="AU149" s="344">
        <f>IF(A149="","",4)</f>
        <v>4</v>
      </c>
    </row>
    <row r="150" spans="1:47" ht="18" customHeight="1" thickBot="1" x14ac:dyDescent="0.25">
      <c r="A150" s="131"/>
      <c r="B150" s="135" t="s">
        <v>311</v>
      </c>
      <c r="C150" s="136"/>
      <c r="D150" s="136"/>
      <c r="E150" s="136"/>
      <c r="F150" s="137"/>
      <c r="G150" s="152"/>
      <c r="H150" s="154"/>
      <c r="I150" s="154"/>
      <c r="J150" s="129"/>
      <c r="K150" s="161"/>
      <c r="L150" s="163"/>
      <c r="M150" s="129"/>
      <c r="N150" s="161"/>
      <c r="O150" s="129"/>
      <c r="P150" s="159"/>
      <c r="Q150" s="129"/>
      <c r="R150" s="159"/>
      <c r="S150" s="157"/>
      <c r="T150" s="178"/>
      <c r="U150" s="180"/>
      <c r="V150" s="157"/>
      <c r="W150" s="178"/>
      <c r="X150" s="180"/>
      <c r="Y150" s="157"/>
      <c r="Z150" s="183"/>
      <c r="AA150" s="183"/>
      <c r="AB150" s="183"/>
      <c r="AC150" s="183"/>
      <c r="AD150" s="171"/>
      <c r="AE150" s="113">
        <v>21365</v>
      </c>
      <c r="AF150" s="165"/>
      <c r="AG150" s="165"/>
      <c r="AH150" s="174"/>
      <c r="AI150" s="175"/>
      <c r="AJ150" s="175"/>
      <c r="AK150" s="175"/>
      <c r="AL150" s="176"/>
      <c r="AM150" s="167"/>
      <c r="AN150" s="167"/>
      <c r="AO150" s="169"/>
      <c r="AQ150" s="185"/>
      <c r="AR150" s="185"/>
      <c r="AU150" s="344"/>
    </row>
    <row r="151" spans="1:47" ht="18" customHeight="1" x14ac:dyDescent="0.2">
      <c r="A151" s="130">
        <v>42698</v>
      </c>
      <c r="B151" s="132" t="s">
        <v>313</v>
      </c>
      <c r="C151" s="133"/>
      <c r="D151" s="133"/>
      <c r="E151" s="133"/>
      <c r="F151" s="134"/>
      <c r="G151" s="151"/>
      <c r="H151" s="153"/>
      <c r="I151" s="155"/>
      <c r="J151" s="128"/>
      <c r="K151" s="160"/>
      <c r="L151" s="162"/>
      <c r="M151" s="128"/>
      <c r="N151" s="160"/>
      <c r="O151" s="128"/>
      <c r="P151" s="158"/>
      <c r="Q151" s="128"/>
      <c r="R151" s="158"/>
      <c r="S151" s="156"/>
      <c r="T151" s="177"/>
      <c r="U151" s="179"/>
      <c r="V151" s="156"/>
      <c r="W151" s="177"/>
      <c r="X151" s="179"/>
      <c r="Y151" s="181"/>
      <c r="Z151" s="182" t="s">
        <v>110</v>
      </c>
      <c r="AA151" s="184"/>
      <c r="AB151" s="184"/>
      <c r="AC151" s="184"/>
      <c r="AD151" s="170"/>
      <c r="AE151" s="12" t="s">
        <v>68</v>
      </c>
      <c r="AF151" s="164" t="s">
        <v>172</v>
      </c>
      <c r="AG151" s="164" t="s">
        <v>116</v>
      </c>
      <c r="AH151" s="132"/>
      <c r="AI151" s="172"/>
      <c r="AJ151" s="172"/>
      <c r="AK151" s="172"/>
      <c r="AL151" s="173"/>
      <c r="AM151" s="166">
        <v>27</v>
      </c>
      <c r="AN151" s="166">
        <v>300</v>
      </c>
      <c r="AO151" s="168">
        <v>1</v>
      </c>
      <c r="AQ151" s="185">
        <f>IF(G151="x", 1,0)</f>
        <v>0</v>
      </c>
      <c r="AR151" s="185">
        <f>IF(H151="x", 1,0)</f>
        <v>0</v>
      </c>
      <c r="AU151" s="344">
        <f>IF(A151="","",4)</f>
        <v>4</v>
      </c>
    </row>
    <row r="152" spans="1:47" ht="18" customHeight="1" thickBot="1" x14ac:dyDescent="0.25">
      <c r="A152" s="131"/>
      <c r="B152" s="135" t="s">
        <v>312</v>
      </c>
      <c r="C152" s="136"/>
      <c r="D152" s="136"/>
      <c r="E152" s="136"/>
      <c r="F152" s="137"/>
      <c r="G152" s="152"/>
      <c r="H152" s="154"/>
      <c r="I152" s="154"/>
      <c r="J152" s="129"/>
      <c r="K152" s="161"/>
      <c r="L152" s="163"/>
      <c r="M152" s="129"/>
      <c r="N152" s="161"/>
      <c r="O152" s="129"/>
      <c r="P152" s="159"/>
      <c r="Q152" s="129"/>
      <c r="R152" s="159"/>
      <c r="S152" s="157"/>
      <c r="T152" s="178"/>
      <c r="U152" s="180"/>
      <c r="V152" s="157"/>
      <c r="W152" s="178"/>
      <c r="X152" s="180"/>
      <c r="Y152" s="157"/>
      <c r="Z152" s="183"/>
      <c r="AA152" s="183"/>
      <c r="AB152" s="183"/>
      <c r="AC152" s="183"/>
      <c r="AD152" s="171"/>
      <c r="AE152" s="113">
        <v>237086</v>
      </c>
      <c r="AF152" s="165"/>
      <c r="AG152" s="165"/>
      <c r="AH152" s="174"/>
      <c r="AI152" s="175"/>
      <c r="AJ152" s="175"/>
      <c r="AK152" s="175"/>
      <c r="AL152" s="176"/>
      <c r="AM152" s="167"/>
      <c r="AN152" s="167"/>
      <c r="AO152" s="169"/>
      <c r="AQ152" s="185"/>
      <c r="AR152" s="185"/>
      <c r="AU152" s="344"/>
    </row>
    <row r="153" spans="1:47" ht="18" customHeight="1" x14ac:dyDescent="0.2">
      <c r="A153" s="130">
        <v>42698</v>
      </c>
      <c r="B153" s="132" t="s">
        <v>314</v>
      </c>
      <c r="C153" s="133"/>
      <c r="D153" s="133"/>
      <c r="E153" s="133"/>
      <c r="F153" s="134"/>
      <c r="G153" s="151" t="s">
        <v>109</v>
      </c>
      <c r="H153" s="153"/>
      <c r="I153" s="155"/>
      <c r="J153" s="128"/>
      <c r="K153" s="160"/>
      <c r="L153" s="162">
        <v>3</v>
      </c>
      <c r="M153" s="128">
        <v>1.8</v>
      </c>
      <c r="N153" s="160">
        <v>25</v>
      </c>
      <c r="O153" s="128">
        <v>3</v>
      </c>
      <c r="P153" s="158">
        <v>2</v>
      </c>
      <c r="Q153" s="128"/>
      <c r="R153" s="158"/>
      <c r="S153" s="156"/>
      <c r="T153" s="177"/>
      <c r="U153" s="179"/>
      <c r="V153" s="156"/>
      <c r="W153" s="177"/>
      <c r="X153" s="179"/>
      <c r="Y153" s="181"/>
      <c r="Z153" s="182" t="s">
        <v>110</v>
      </c>
      <c r="AA153" s="184"/>
      <c r="AB153" s="184"/>
      <c r="AC153" s="184"/>
      <c r="AD153" s="170"/>
      <c r="AE153" s="12" t="s">
        <v>68</v>
      </c>
      <c r="AF153" s="164" t="s">
        <v>169</v>
      </c>
      <c r="AG153" s="164" t="s">
        <v>116</v>
      </c>
      <c r="AH153" s="132"/>
      <c r="AI153" s="172"/>
      <c r="AJ153" s="172"/>
      <c r="AK153" s="172"/>
      <c r="AL153" s="173"/>
      <c r="AM153" s="166">
        <v>27</v>
      </c>
      <c r="AN153" s="166">
        <v>290</v>
      </c>
      <c r="AO153" s="168">
        <v>1</v>
      </c>
      <c r="AQ153" s="185">
        <f>IF(G153="x", 1,0)</f>
        <v>1</v>
      </c>
      <c r="AR153" s="185">
        <f>IF(H153="x", 1,0)</f>
        <v>0</v>
      </c>
      <c r="AU153" s="344">
        <f>IF(A153="","",4)</f>
        <v>4</v>
      </c>
    </row>
    <row r="154" spans="1:47" ht="18" customHeight="1" thickBot="1" x14ac:dyDescent="0.25">
      <c r="A154" s="131"/>
      <c r="B154" s="135" t="s">
        <v>315</v>
      </c>
      <c r="C154" s="136"/>
      <c r="D154" s="136"/>
      <c r="E154" s="136"/>
      <c r="F154" s="137"/>
      <c r="G154" s="152"/>
      <c r="H154" s="154"/>
      <c r="I154" s="154"/>
      <c r="J154" s="129"/>
      <c r="K154" s="161"/>
      <c r="L154" s="163"/>
      <c r="M154" s="129"/>
      <c r="N154" s="161"/>
      <c r="O154" s="129"/>
      <c r="P154" s="159"/>
      <c r="Q154" s="129"/>
      <c r="R154" s="159"/>
      <c r="S154" s="157"/>
      <c r="T154" s="178"/>
      <c r="U154" s="180"/>
      <c r="V154" s="157"/>
      <c r="W154" s="178"/>
      <c r="X154" s="180"/>
      <c r="Y154" s="157"/>
      <c r="Z154" s="183"/>
      <c r="AA154" s="183"/>
      <c r="AB154" s="183"/>
      <c r="AC154" s="183"/>
      <c r="AD154" s="171"/>
      <c r="AE154" s="113">
        <v>237088</v>
      </c>
      <c r="AF154" s="165"/>
      <c r="AG154" s="165"/>
      <c r="AH154" s="174"/>
      <c r="AI154" s="175"/>
      <c r="AJ154" s="175"/>
      <c r="AK154" s="175"/>
      <c r="AL154" s="176"/>
      <c r="AM154" s="167"/>
      <c r="AN154" s="167"/>
      <c r="AO154" s="169"/>
      <c r="AQ154" s="185"/>
      <c r="AR154" s="185"/>
      <c r="AU154" s="344"/>
    </row>
    <row r="155" spans="1:47" ht="18" customHeight="1" x14ac:dyDescent="0.2">
      <c r="A155" s="130">
        <v>42698</v>
      </c>
      <c r="B155" s="132" t="s">
        <v>316</v>
      </c>
      <c r="C155" s="133"/>
      <c r="D155" s="133"/>
      <c r="E155" s="133"/>
      <c r="F155" s="134"/>
      <c r="G155" s="151" t="s">
        <v>109</v>
      </c>
      <c r="H155" s="153"/>
      <c r="I155" s="155"/>
      <c r="J155" s="128"/>
      <c r="K155" s="160"/>
      <c r="L155" s="162">
        <v>1</v>
      </c>
      <c r="M155" s="128">
        <v>1.8</v>
      </c>
      <c r="N155" s="160">
        <v>10</v>
      </c>
      <c r="O155" s="128"/>
      <c r="P155" s="158"/>
      <c r="Q155" s="128"/>
      <c r="R155" s="158"/>
      <c r="S155" s="156"/>
      <c r="T155" s="177"/>
      <c r="U155" s="179"/>
      <c r="V155" s="156"/>
      <c r="W155" s="177"/>
      <c r="X155" s="179"/>
      <c r="Y155" s="181"/>
      <c r="Z155" s="182" t="s">
        <v>110</v>
      </c>
      <c r="AA155" s="184"/>
      <c r="AB155" s="184"/>
      <c r="AC155" s="184"/>
      <c r="AD155" s="170"/>
      <c r="AE155" s="12" t="s">
        <v>68</v>
      </c>
      <c r="AF155" s="164" t="s">
        <v>169</v>
      </c>
      <c r="AG155" s="164" t="s">
        <v>116</v>
      </c>
      <c r="AH155" s="132"/>
      <c r="AI155" s="172"/>
      <c r="AJ155" s="172"/>
      <c r="AK155" s="172"/>
      <c r="AL155" s="173"/>
      <c r="AM155" s="166">
        <v>27</v>
      </c>
      <c r="AN155" s="166">
        <v>290</v>
      </c>
      <c r="AO155" s="168">
        <v>1</v>
      </c>
      <c r="AQ155" s="185">
        <f>IF(G155="x", 1,0)</f>
        <v>1</v>
      </c>
      <c r="AR155" s="185">
        <f>IF(H155="x", 1,0)</f>
        <v>0</v>
      </c>
      <c r="AU155" s="344">
        <f>IF(A155="","",4)</f>
        <v>4</v>
      </c>
    </row>
    <row r="156" spans="1:47" ht="18" customHeight="1" thickBot="1" x14ac:dyDescent="0.25">
      <c r="A156" s="131"/>
      <c r="B156" s="135" t="s">
        <v>317</v>
      </c>
      <c r="C156" s="136"/>
      <c r="D156" s="136"/>
      <c r="E156" s="136"/>
      <c r="F156" s="137"/>
      <c r="G156" s="152"/>
      <c r="H156" s="154"/>
      <c r="I156" s="154"/>
      <c r="J156" s="129"/>
      <c r="K156" s="161"/>
      <c r="L156" s="163"/>
      <c r="M156" s="129"/>
      <c r="N156" s="161"/>
      <c r="O156" s="129"/>
      <c r="P156" s="159"/>
      <c r="Q156" s="129"/>
      <c r="R156" s="159"/>
      <c r="S156" s="157"/>
      <c r="T156" s="178"/>
      <c r="U156" s="180"/>
      <c r="V156" s="157"/>
      <c r="W156" s="178"/>
      <c r="X156" s="180"/>
      <c r="Y156" s="157"/>
      <c r="Z156" s="183"/>
      <c r="AA156" s="183"/>
      <c r="AB156" s="183"/>
      <c r="AC156" s="183"/>
      <c r="AD156" s="171"/>
      <c r="AE156" s="112">
        <v>237086</v>
      </c>
      <c r="AF156" s="165"/>
      <c r="AG156" s="165"/>
      <c r="AH156" s="174"/>
      <c r="AI156" s="175"/>
      <c r="AJ156" s="175"/>
      <c r="AK156" s="175"/>
      <c r="AL156" s="176"/>
      <c r="AM156" s="167"/>
      <c r="AN156" s="167"/>
      <c r="AO156" s="169"/>
      <c r="AQ156" s="185"/>
      <c r="AR156" s="185"/>
      <c r="AU156" s="344"/>
    </row>
    <row r="157" spans="1:47" ht="18" customHeight="1" x14ac:dyDescent="0.2">
      <c r="A157" s="130">
        <v>42699</v>
      </c>
      <c r="B157" s="132" t="s">
        <v>318</v>
      </c>
      <c r="C157" s="133"/>
      <c r="D157" s="133"/>
      <c r="E157" s="133"/>
      <c r="F157" s="134"/>
      <c r="G157" s="151" t="s">
        <v>109</v>
      </c>
      <c r="H157" s="153"/>
      <c r="I157" s="155"/>
      <c r="J157" s="128"/>
      <c r="K157" s="160"/>
      <c r="L157" s="162">
        <v>5</v>
      </c>
      <c r="M157" s="128">
        <v>1.8</v>
      </c>
      <c r="N157" s="160">
        <v>48</v>
      </c>
      <c r="O157" s="128">
        <v>3</v>
      </c>
      <c r="P157" s="158">
        <v>2</v>
      </c>
      <c r="Q157" s="128"/>
      <c r="R157" s="158"/>
      <c r="S157" s="156" t="s">
        <v>218</v>
      </c>
      <c r="T157" s="177">
        <v>1</v>
      </c>
      <c r="U157" s="179">
        <v>5</v>
      </c>
      <c r="V157" s="156"/>
      <c r="W157" s="177"/>
      <c r="X157" s="179"/>
      <c r="Y157" s="181"/>
      <c r="Z157" s="182" t="s">
        <v>110</v>
      </c>
      <c r="AA157" s="184"/>
      <c r="AB157" s="184"/>
      <c r="AC157" s="184"/>
      <c r="AD157" s="170"/>
      <c r="AE157" s="12" t="s">
        <v>68</v>
      </c>
      <c r="AF157" s="164" t="s">
        <v>172</v>
      </c>
      <c r="AG157" s="164" t="s">
        <v>116</v>
      </c>
      <c r="AH157" s="132"/>
      <c r="AI157" s="172"/>
      <c r="AJ157" s="172"/>
      <c r="AK157" s="172"/>
      <c r="AL157" s="173"/>
      <c r="AM157" s="166">
        <v>27</v>
      </c>
      <c r="AN157" s="166">
        <v>270</v>
      </c>
      <c r="AO157" s="168">
        <v>0.8</v>
      </c>
      <c r="AQ157" s="185">
        <f>IF(G157="x", 1,0)</f>
        <v>1</v>
      </c>
      <c r="AR157" s="185">
        <f>IF(H157="x", 1,0)</f>
        <v>0</v>
      </c>
      <c r="AU157" s="344">
        <f>IF(A157="","",5)</f>
        <v>5</v>
      </c>
    </row>
    <row r="158" spans="1:47" ht="18" customHeight="1" thickBot="1" x14ac:dyDescent="0.25">
      <c r="A158" s="131"/>
      <c r="B158" s="135" t="s">
        <v>319</v>
      </c>
      <c r="C158" s="136"/>
      <c r="D158" s="136"/>
      <c r="E158" s="136"/>
      <c r="F158" s="137"/>
      <c r="G158" s="152"/>
      <c r="H158" s="154"/>
      <c r="I158" s="154"/>
      <c r="J158" s="129"/>
      <c r="K158" s="161"/>
      <c r="L158" s="163"/>
      <c r="M158" s="129"/>
      <c r="N158" s="161"/>
      <c r="O158" s="129"/>
      <c r="P158" s="159"/>
      <c r="Q158" s="129"/>
      <c r="R158" s="159"/>
      <c r="S158" s="157"/>
      <c r="T158" s="178"/>
      <c r="U158" s="180"/>
      <c r="V158" s="157"/>
      <c r="W158" s="178"/>
      <c r="X158" s="180"/>
      <c r="Y158" s="157"/>
      <c r="Z158" s="183"/>
      <c r="AA158" s="183"/>
      <c r="AB158" s="183"/>
      <c r="AC158" s="183"/>
      <c r="AD158" s="171"/>
      <c r="AE158" s="112">
        <v>237092</v>
      </c>
      <c r="AF158" s="165"/>
      <c r="AG158" s="165"/>
      <c r="AH158" s="174"/>
      <c r="AI158" s="175"/>
      <c r="AJ158" s="175"/>
      <c r="AK158" s="175"/>
      <c r="AL158" s="176"/>
      <c r="AM158" s="167"/>
      <c r="AN158" s="167"/>
      <c r="AO158" s="169"/>
      <c r="AQ158" s="185"/>
      <c r="AR158" s="185"/>
      <c r="AU158" s="344"/>
    </row>
    <row r="159" spans="1:47" ht="18" customHeight="1" x14ac:dyDescent="0.2">
      <c r="A159" s="130">
        <v>42699</v>
      </c>
      <c r="B159" s="132" t="s">
        <v>320</v>
      </c>
      <c r="C159" s="133"/>
      <c r="D159" s="133"/>
      <c r="E159" s="133"/>
      <c r="F159" s="134"/>
      <c r="G159" s="151"/>
      <c r="H159" s="153" t="s">
        <v>109</v>
      </c>
      <c r="I159" s="155"/>
      <c r="J159" s="128"/>
      <c r="K159" s="160"/>
      <c r="L159" s="162"/>
      <c r="M159" s="128"/>
      <c r="N159" s="160"/>
      <c r="O159" s="128"/>
      <c r="P159" s="158"/>
      <c r="Q159" s="128"/>
      <c r="R159" s="158"/>
      <c r="S159" s="156"/>
      <c r="T159" s="177"/>
      <c r="U159" s="179"/>
      <c r="V159" s="156"/>
      <c r="W159" s="177"/>
      <c r="X159" s="179"/>
      <c r="Y159" s="181"/>
      <c r="Z159" s="182" t="s">
        <v>110</v>
      </c>
      <c r="AA159" s="184"/>
      <c r="AB159" s="184"/>
      <c r="AC159" s="184"/>
      <c r="AD159" s="170"/>
      <c r="AE159" s="12" t="s">
        <v>187</v>
      </c>
      <c r="AF159" s="164" t="s">
        <v>169</v>
      </c>
      <c r="AG159" s="164" t="s">
        <v>116</v>
      </c>
      <c r="AH159" s="132"/>
      <c r="AI159" s="172"/>
      <c r="AJ159" s="172"/>
      <c r="AK159" s="172"/>
      <c r="AL159" s="173"/>
      <c r="AM159" s="166">
        <v>27</v>
      </c>
      <c r="AN159" s="166">
        <v>270</v>
      </c>
      <c r="AO159" s="168">
        <v>0.9</v>
      </c>
      <c r="AQ159" s="185">
        <f>IF(G159="x", 1,0)</f>
        <v>0</v>
      </c>
      <c r="AR159" s="185">
        <f>IF(H159="x", 1,0)</f>
        <v>1</v>
      </c>
      <c r="AU159" s="344">
        <f>IF(A159="","",5)</f>
        <v>5</v>
      </c>
    </row>
    <row r="160" spans="1:47" ht="18" customHeight="1" thickBot="1" x14ac:dyDescent="0.25">
      <c r="A160" s="131"/>
      <c r="B160" s="135" t="s">
        <v>321</v>
      </c>
      <c r="C160" s="136"/>
      <c r="D160" s="136"/>
      <c r="E160" s="136"/>
      <c r="F160" s="137"/>
      <c r="G160" s="152"/>
      <c r="H160" s="154"/>
      <c r="I160" s="154"/>
      <c r="J160" s="129"/>
      <c r="K160" s="161"/>
      <c r="L160" s="163"/>
      <c r="M160" s="129"/>
      <c r="N160" s="161"/>
      <c r="O160" s="129"/>
      <c r="P160" s="159"/>
      <c r="Q160" s="129"/>
      <c r="R160" s="159"/>
      <c r="S160" s="157"/>
      <c r="T160" s="178"/>
      <c r="U160" s="180"/>
      <c r="V160" s="157"/>
      <c r="W160" s="178"/>
      <c r="X160" s="180"/>
      <c r="Y160" s="157"/>
      <c r="Z160" s="183"/>
      <c r="AA160" s="183"/>
      <c r="AB160" s="183"/>
      <c r="AC160" s="183"/>
      <c r="AD160" s="171"/>
      <c r="AE160" s="112">
        <v>21365</v>
      </c>
      <c r="AF160" s="165"/>
      <c r="AG160" s="165"/>
      <c r="AH160" s="174"/>
      <c r="AI160" s="175"/>
      <c r="AJ160" s="175"/>
      <c r="AK160" s="175"/>
      <c r="AL160" s="176"/>
      <c r="AM160" s="167"/>
      <c r="AN160" s="167"/>
      <c r="AO160" s="169"/>
      <c r="AQ160" s="185"/>
      <c r="AR160" s="185"/>
      <c r="AU160" s="344"/>
    </row>
    <row r="161" spans="1:47" ht="18" customHeight="1" x14ac:dyDescent="0.2">
      <c r="A161" s="130">
        <v>42700</v>
      </c>
      <c r="B161" s="132" t="s">
        <v>322</v>
      </c>
      <c r="C161" s="133"/>
      <c r="D161" s="133"/>
      <c r="E161" s="133"/>
      <c r="F161" s="134"/>
      <c r="G161" s="151" t="s">
        <v>109</v>
      </c>
      <c r="H161" s="153"/>
      <c r="I161" s="155"/>
      <c r="J161" s="128"/>
      <c r="K161" s="160"/>
      <c r="L161" s="162">
        <v>1</v>
      </c>
      <c r="M161" s="128">
        <v>1.8</v>
      </c>
      <c r="N161" s="160">
        <v>10</v>
      </c>
      <c r="O161" s="128"/>
      <c r="P161" s="158"/>
      <c r="Q161" s="128"/>
      <c r="R161" s="158"/>
      <c r="S161" s="156"/>
      <c r="T161" s="177"/>
      <c r="U161" s="179"/>
      <c r="V161" s="156"/>
      <c r="W161" s="177"/>
      <c r="X161" s="179"/>
      <c r="Y161" s="181"/>
      <c r="Z161" s="182" t="s">
        <v>110</v>
      </c>
      <c r="AA161" s="184"/>
      <c r="AB161" s="184"/>
      <c r="AC161" s="184"/>
      <c r="AD161" s="170"/>
      <c r="AE161" s="12" t="s">
        <v>68</v>
      </c>
      <c r="AF161" s="164" t="s">
        <v>169</v>
      </c>
      <c r="AG161" s="164" t="s">
        <v>116</v>
      </c>
      <c r="AH161" s="132"/>
      <c r="AI161" s="172"/>
      <c r="AJ161" s="172"/>
      <c r="AK161" s="172"/>
      <c r="AL161" s="173"/>
      <c r="AM161" s="166">
        <v>27</v>
      </c>
      <c r="AN161" s="166">
        <v>270</v>
      </c>
      <c r="AO161" s="168">
        <v>0.8</v>
      </c>
      <c r="AQ161" s="185">
        <f>IF(G161="x", 1,0)</f>
        <v>1</v>
      </c>
      <c r="AR161" s="185">
        <f>IF(H161="x", 1,0)</f>
        <v>0</v>
      </c>
      <c r="AU161" s="344">
        <f>IF(A161="","",5)</f>
        <v>5</v>
      </c>
    </row>
    <row r="162" spans="1:47" ht="18" customHeight="1" thickBot="1" x14ac:dyDescent="0.25">
      <c r="A162" s="131"/>
      <c r="B162" s="135" t="s">
        <v>323</v>
      </c>
      <c r="C162" s="136"/>
      <c r="D162" s="136"/>
      <c r="E162" s="136"/>
      <c r="F162" s="137"/>
      <c r="G162" s="152"/>
      <c r="H162" s="154"/>
      <c r="I162" s="154"/>
      <c r="J162" s="129"/>
      <c r="K162" s="161"/>
      <c r="L162" s="163"/>
      <c r="M162" s="129"/>
      <c r="N162" s="161"/>
      <c r="O162" s="129"/>
      <c r="P162" s="159"/>
      <c r="Q162" s="129"/>
      <c r="R162" s="159"/>
      <c r="S162" s="157"/>
      <c r="T162" s="178"/>
      <c r="U162" s="180"/>
      <c r="V162" s="157"/>
      <c r="W162" s="178"/>
      <c r="X162" s="180"/>
      <c r="Y162" s="157"/>
      <c r="Z162" s="183"/>
      <c r="AA162" s="183"/>
      <c r="AB162" s="183"/>
      <c r="AC162" s="183"/>
      <c r="AD162" s="171"/>
      <c r="AE162" s="112">
        <v>237093</v>
      </c>
      <c r="AF162" s="165"/>
      <c r="AG162" s="165"/>
      <c r="AH162" s="174"/>
      <c r="AI162" s="175"/>
      <c r="AJ162" s="175"/>
      <c r="AK162" s="175"/>
      <c r="AL162" s="176"/>
      <c r="AM162" s="167"/>
      <c r="AN162" s="167"/>
      <c r="AO162" s="169"/>
      <c r="AQ162" s="185"/>
      <c r="AR162" s="185"/>
      <c r="AU162" s="344"/>
    </row>
    <row r="163" spans="1:47" ht="18" customHeight="1" x14ac:dyDescent="0.2">
      <c r="A163" s="130">
        <v>42700</v>
      </c>
      <c r="B163" s="132" t="s">
        <v>324</v>
      </c>
      <c r="C163" s="133"/>
      <c r="D163" s="133"/>
      <c r="E163" s="133"/>
      <c r="F163" s="134"/>
      <c r="G163" s="151"/>
      <c r="H163" s="153"/>
      <c r="I163" s="155"/>
      <c r="J163" s="128"/>
      <c r="K163" s="160"/>
      <c r="L163" s="162"/>
      <c r="M163" s="128"/>
      <c r="N163" s="160"/>
      <c r="O163" s="128"/>
      <c r="P163" s="158"/>
      <c r="Q163" s="128"/>
      <c r="R163" s="158"/>
      <c r="S163" s="156"/>
      <c r="T163" s="177"/>
      <c r="U163" s="179"/>
      <c r="V163" s="156"/>
      <c r="W163" s="177"/>
      <c r="X163" s="179"/>
      <c r="Y163" s="181"/>
      <c r="Z163" s="182" t="s">
        <v>110</v>
      </c>
      <c r="AA163" s="184"/>
      <c r="AB163" s="184"/>
      <c r="AC163" s="184"/>
      <c r="AD163" s="170"/>
      <c r="AE163" s="12" t="s">
        <v>68</v>
      </c>
      <c r="AF163" s="164" t="s">
        <v>172</v>
      </c>
      <c r="AG163" s="164" t="s">
        <v>116</v>
      </c>
      <c r="AH163" s="132"/>
      <c r="AI163" s="172"/>
      <c r="AJ163" s="172"/>
      <c r="AK163" s="172"/>
      <c r="AL163" s="173"/>
      <c r="AM163" s="166">
        <v>27</v>
      </c>
      <c r="AN163" s="166">
        <v>270</v>
      </c>
      <c r="AO163" s="168">
        <v>0.8</v>
      </c>
      <c r="AQ163" s="185">
        <f>IF(G163="x", 1,0)</f>
        <v>0</v>
      </c>
      <c r="AR163" s="185">
        <f>IF(H163="x", 1,0)</f>
        <v>0</v>
      </c>
      <c r="AU163" s="344">
        <f>IF(A163="","",5)</f>
        <v>5</v>
      </c>
    </row>
    <row r="164" spans="1:47" ht="18" customHeight="1" thickBot="1" x14ac:dyDescent="0.25">
      <c r="A164" s="131"/>
      <c r="B164" s="135" t="s">
        <v>325</v>
      </c>
      <c r="C164" s="136"/>
      <c r="D164" s="136"/>
      <c r="E164" s="136"/>
      <c r="F164" s="137"/>
      <c r="G164" s="152"/>
      <c r="H164" s="154"/>
      <c r="I164" s="154"/>
      <c r="J164" s="129"/>
      <c r="K164" s="161"/>
      <c r="L164" s="163"/>
      <c r="M164" s="129"/>
      <c r="N164" s="161"/>
      <c r="O164" s="129"/>
      <c r="P164" s="159"/>
      <c r="Q164" s="129"/>
      <c r="R164" s="159"/>
      <c r="S164" s="157"/>
      <c r="T164" s="178"/>
      <c r="U164" s="180"/>
      <c r="V164" s="157"/>
      <c r="W164" s="178"/>
      <c r="X164" s="180"/>
      <c r="Y164" s="157"/>
      <c r="Z164" s="183"/>
      <c r="AA164" s="183"/>
      <c r="AB164" s="183"/>
      <c r="AC164" s="183"/>
      <c r="AD164" s="171"/>
      <c r="AE164" s="113">
        <v>209477</v>
      </c>
      <c r="AF164" s="165"/>
      <c r="AG164" s="165"/>
      <c r="AH164" s="174"/>
      <c r="AI164" s="175"/>
      <c r="AJ164" s="175"/>
      <c r="AK164" s="175"/>
      <c r="AL164" s="176"/>
      <c r="AM164" s="167"/>
      <c r="AN164" s="167"/>
      <c r="AO164" s="169"/>
      <c r="AQ164" s="185"/>
      <c r="AR164" s="185"/>
      <c r="AU164" s="344"/>
    </row>
    <row r="165" spans="1:47" ht="18" customHeight="1" x14ac:dyDescent="0.2">
      <c r="A165" s="130">
        <v>42700</v>
      </c>
      <c r="B165" s="132" t="s">
        <v>306</v>
      </c>
      <c r="C165" s="133"/>
      <c r="D165" s="133"/>
      <c r="E165" s="133"/>
      <c r="F165" s="134"/>
      <c r="G165" s="151"/>
      <c r="H165" s="153"/>
      <c r="I165" s="155"/>
      <c r="J165" s="128"/>
      <c r="K165" s="160"/>
      <c r="L165" s="162"/>
      <c r="M165" s="128"/>
      <c r="N165" s="160"/>
      <c r="O165" s="128"/>
      <c r="P165" s="158"/>
      <c r="Q165" s="128"/>
      <c r="R165" s="158"/>
      <c r="S165" s="156"/>
      <c r="T165" s="177"/>
      <c r="U165" s="179"/>
      <c r="V165" s="156"/>
      <c r="W165" s="177"/>
      <c r="X165" s="179"/>
      <c r="Y165" s="181"/>
      <c r="Z165" s="182" t="s">
        <v>110</v>
      </c>
      <c r="AA165" s="184"/>
      <c r="AB165" s="184"/>
      <c r="AC165" s="184"/>
      <c r="AD165" s="170"/>
      <c r="AE165" s="12" t="s">
        <v>68</v>
      </c>
      <c r="AF165" s="164" t="s">
        <v>172</v>
      </c>
      <c r="AG165" s="164" t="s">
        <v>116</v>
      </c>
      <c r="AH165" s="132"/>
      <c r="AI165" s="172"/>
      <c r="AJ165" s="172"/>
      <c r="AK165" s="172"/>
      <c r="AL165" s="173"/>
      <c r="AM165" s="166">
        <v>27</v>
      </c>
      <c r="AN165" s="166">
        <v>270</v>
      </c>
      <c r="AO165" s="168">
        <v>0.8</v>
      </c>
      <c r="AQ165" s="185">
        <f>IF(G165="x", 1,0)</f>
        <v>0</v>
      </c>
      <c r="AR165" s="185">
        <f>IF(H165="x", 1,0)</f>
        <v>0</v>
      </c>
      <c r="AU165" s="344">
        <f>IF(A165="","",5)</f>
        <v>5</v>
      </c>
    </row>
    <row r="166" spans="1:47" ht="18" customHeight="1" thickBot="1" x14ac:dyDescent="0.25">
      <c r="A166" s="131"/>
      <c r="B166" s="135" t="s">
        <v>326</v>
      </c>
      <c r="C166" s="136"/>
      <c r="D166" s="136"/>
      <c r="E166" s="136"/>
      <c r="F166" s="137"/>
      <c r="G166" s="152"/>
      <c r="H166" s="154"/>
      <c r="I166" s="154"/>
      <c r="J166" s="129"/>
      <c r="K166" s="161"/>
      <c r="L166" s="163"/>
      <c r="M166" s="129"/>
      <c r="N166" s="161"/>
      <c r="O166" s="129"/>
      <c r="P166" s="159"/>
      <c r="Q166" s="129"/>
      <c r="R166" s="159"/>
      <c r="S166" s="157"/>
      <c r="T166" s="178"/>
      <c r="U166" s="180"/>
      <c r="V166" s="157"/>
      <c r="W166" s="178"/>
      <c r="X166" s="180"/>
      <c r="Y166" s="157"/>
      <c r="Z166" s="183"/>
      <c r="AA166" s="183"/>
      <c r="AB166" s="183"/>
      <c r="AC166" s="183"/>
      <c r="AD166" s="171"/>
      <c r="AE166" s="113">
        <v>209492</v>
      </c>
      <c r="AF166" s="165"/>
      <c r="AG166" s="165"/>
      <c r="AH166" s="174"/>
      <c r="AI166" s="175"/>
      <c r="AJ166" s="175"/>
      <c r="AK166" s="175"/>
      <c r="AL166" s="176"/>
      <c r="AM166" s="167"/>
      <c r="AN166" s="167"/>
      <c r="AO166" s="169"/>
      <c r="AQ166" s="185"/>
      <c r="AR166" s="185"/>
      <c r="AU166" s="344"/>
    </row>
    <row r="167" spans="1:47" ht="18" customHeight="1" x14ac:dyDescent="0.2">
      <c r="A167" s="130">
        <v>42701</v>
      </c>
      <c r="B167" s="132" t="s">
        <v>308</v>
      </c>
      <c r="C167" s="133"/>
      <c r="D167" s="133"/>
      <c r="E167" s="133"/>
      <c r="F167" s="134"/>
      <c r="G167" s="151"/>
      <c r="H167" s="153" t="s">
        <v>109</v>
      </c>
      <c r="I167" s="155"/>
      <c r="J167" s="128"/>
      <c r="K167" s="160"/>
      <c r="L167" s="162"/>
      <c r="M167" s="128">
        <v>1.8</v>
      </c>
      <c r="N167" s="160">
        <v>4</v>
      </c>
      <c r="O167" s="128"/>
      <c r="P167" s="158"/>
      <c r="Q167" s="128"/>
      <c r="R167" s="158"/>
      <c r="S167" s="156"/>
      <c r="T167" s="177"/>
      <c r="U167" s="179"/>
      <c r="V167" s="156"/>
      <c r="W167" s="177"/>
      <c r="X167" s="179"/>
      <c r="Y167" s="181"/>
      <c r="Z167" s="182" t="s">
        <v>110</v>
      </c>
      <c r="AA167" s="184"/>
      <c r="AB167" s="184"/>
      <c r="AC167" s="184"/>
      <c r="AD167" s="170"/>
      <c r="AE167" s="12" t="s">
        <v>68</v>
      </c>
      <c r="AF167" s="164" t="s">
        <v>169</v>
      </c>
      <c r="AG167" s="164" t="s">
        <v>116</v>
      </c>
      <c r="AH167" s="132"/>
      <c r="AI167" s="172"/>
      <c r="AJ167" s="172"/>
      <c r="AK167" s="172"/>
      <c r="AL167" s="173"/>
      <c r="AM167" s="166">
        <v>27</v>
      </c>
      <c r="AN167" s="166">
        <v>315</v>
      </c>
      <c r="AO167" s="168">
        <v>0.8</v>
      </c>
      <c r="AQ167" s="185">
        <f>IF(G167="x", 1,0)</f>
        <v>0</v>
      </c>
      <c r="AR167" s="185">
        <f>IF(H167="x", 1,0)</f>
        <v>1</v>
      </c>
      <c r="AU167" s="344">
        <f>IF(A167="","",5)</f>
        <v>5</v>
      </c>
    </row>
    <row r="168" spans="1:47" ht="18" customHeight="1" thickBot="1" x14ac:dyDescent="0.25">
      <c r="A168" s="131"/>
      <c r="B168" s="135" t="s">
        <v>327</v>
      </c>
      <c r="C168" s="136"/>
      <c r="D168" s="136"/>
      <c r="E168" s="136"/>
      <c r="F168" s="137"/>
      <c r="G168" s="152"/>
      <c r="H168" s="154"/>
      <c r="I168" s="154"/>
      <c r="J168" s="129"/>
      <c r="K168" s="161"/>
      <c r="L168" s="163"/>
      <c r="M168" s="129"/>
      <c r="N168" s="161"/>
      <c r="O168" s="129"/>
      <c r="P168" s="159"/>
      <c r="Q168" s="129"/>
      <c r="R168" s="159"/>
      <c r="S168" s="157"/>
      <c r="T168" s="178"/>
      <c r="U168" s="180"/>
      <c r="V168" s="157"/>
      <c r="W168" s="178"/>
      <c r="X168" s="180"/>
      <c r="Y168" s="157"/>
      <c r="Z168" s="183"/>
      <c r="AA168" s="183"/>
      <c r="AB168" s="183"/>
      <c r="AC168" s="183"/>
      <c r="AD168" s="171"/>
      <c r="AE168" s="112">
        <v>209477</v>
      </c>
      <c r="AF168" s="165"/>
      <c r="AG168" s="165"/>
      <c r="AH168" s="174"/>
      <c r="AI168" s="175"/>
      <c r="AJ168" s="175"/>
      <c r="AK168" s="175"/>
      <c r="AL168" s="176"/>
      <c r="AM168" s="167"/>
      <c r="AN168" s="167"/>
      <c r="AO168" s="169"/>
      <c r="AQ168" s="185"/>
      <c r="AR168" s="185"/>
      <c r="AU168" s="344"/>
    </row>
    <row r="169" spans="1:47" ht="18" customHeight="1" x14ac:dyDescent="0.2">
      <c r="A169" s="130">
        <v>42701</v>
      </c>
      <c r="B169" s="132" t="s">
        <v>328</v>
      </c>
      <c r="C169" s="133"/>
      <c r="D169" s="133"/>
      <c r="E169" s="133"/>
      <c r="F169" s="134"/>
      <c r="G169" s="151"/>
      <c r="H169" s="153"/>
      <c r="I169" s="155"/>
      <c r="J169" s="128"/>
      <c r="K169" s="160"/>
      <c r="L169" s="162"/>
      <c r="M169" s="128"/>
      <c r="N169" s="160"/>
      <c r="O169" s="128"/>
      <c r="P169" s="158"/>
      <c r="Q169" s="128"/>
      <c r="R169" s="158"/>
      <c r="S169" s="156"/>
      <c r="T169" s="177"/>
      <c r="U169" s="179"/>
      <c r="V169" s="156"/>
      <c r="W169" s="177"/>
      <c r="X169" s="179"/>
      <c r="Y169" s="181"/>
      <c r="Z169" s="182" t="s">
        <v>110</v>
      </c>
      <c r="AA169" s="184"/>
      <c r="AB169" s="184"/>
      <c r="AC169" s="184"/>
      <c r="AD169" s="170"/>
      <c r="AE169" s="12" t="s">
        <v>68</v>
      </c>
      <c r="AF169" s="164" t="s">
        <v>172</v>
      </c>
      <c r="AG169" s="164" t="s">
        <v>116</v>
      </c>
      <c r="AH169" s="132"/>
      <c r="AI169" s="172"/>
      <c r="AJ169" s="172"/>
      <c r="AK169" s="172"/>
      <c r="AL169" s="173"/>
      <c r="AM169" s="166">
        <v>27</v>
      </c>
      <c r="AN169" s="166">
        <v>315</v>
      </c>
      <c r="AO169" s="168">
        <v>0.8</v>
      </c>
      <c r="AQ169" s="185">
        <f>IF(G169="x", 1,0)</f>
        <v>0</v>
      </c>
      <c r="AR169" s="185">
        <f>IF(H169="x", 1,0)</f>
        <v>0</v>
      </c>
      <c r="AU169" s="344">
        <f>IF(A169="","",5)</f>
        <v>5</v>
      </c>
    </row>
    <row r="170" spans="1:47" ht="18" customHeight="1" thickBot="1" x14ac:dyDescent="0.25">
      <c r="A170" s="131"/>
      <c r="B170" s="135" t="s">
        <v>329</v>
      </c>
      <c r="C170" s="136"/>
      <c r="D170" s="136"/>
      <c r="E170" s="136"/>
      <c r="F170" s="137"/>
      <c r="G170" s="152"/>
      <c r="H170" s="154"/>
      <c r="I170" s="154"/>
      <c r="J170" s="129"/>
      <c r="K170" s="161"/>
      <c r="L170" s="163"/>
      <c r="M170" s="129"/>
      <c r="N170" s="161"/>
      <c r="O170" s="129"/>
      <c r="P170" s="159"/>
      <c r="Q170" s="129"/>
      <c r="R170" s="159"/>
      <c r="S170" s="157"/>
      <c r="T170" s="178"/>
      <c r="U170" s="180"/>
      <c r="V170" s="157"/>
      <c r="W170" s="178"/>
      <c r="X170" s="180"/>
      <c r="Y170" s="157"/>
      <c r="Z170" s="183"/>
      <c r="AA170" s="183"/>
      <c r="AB170" s="183"/>
      <c r="AC170" s="183"/>
      <c r="AD170" s="171"/>
      <c r="AE170" s="113">
        <v>225804</v>
      </c>
      <c r="AF170" s="165"/>
      <c r="AG170" s="165"/>
      <c r="AH170" s="174"/>
      <c r="AI170" s="175"/>
      <c r="AJ170" s="175"/>
      <c r="AK170" s="175"/>
      <c r="AL170" s="176"/>
      <c r="AM170" s="167"/>
      <c r="AN170" s="167"/>
      <c r="AO170" s="169"/>
      <c r="AQ170" s="185"/>
      <c r="AR170" s="185"/>
      <c r="AU170" s="344"/>
    </row>
    <row r="171" spans="1:47" ht="18" customHeight="1" x14ac:dyDescent="0.2">
      <c r="A171" s="130">
        <v>42702</v>
      </c>
      <c r="B171" s="132" t="s">
        <v>330</v>
      </c>
      <c r="C171" s="133"/>
      <c r="D171" s="133"/>
      <c r="E171" s="133"/>
      <c r="F171" s="134"/>
      <c r="G171" s="151" t="s">
        <v>109</v>
      </c>
      <c r="H171" s="153"/>
      <c r="I171" s="155"/>
      <c r="J171" s="128">
        <v>40</v>
      </c>
      <c r="K171" s="160">
        <v>1</v>
      </c>
      <c r="L171" s="162">
        <v>4</v>
      </c>
      <c r="M171" s="128">
        <v>1.8</v>
      </c>
      <c r="N171" s="160">
        <v>41</v>
      </c>
      <c r="O171" s="128">
        <v>20</v>
      </c>
      <c r="P171" s="158">
        <v>4</v>
      </c>
      <c r="Q171" s="128"/>
      <c r="R171" s="158"/>
      <c r="S171" s="156"/>
      <c r="T171" s="177"/>
      <c r="U171" s="179"/>
      <c r="V171" s="156"/>
      <c r="W171" s="177"/>
      <c r="X171" s="179"/>
      <c r="Y171" s="181"/>
      <c r="Z171" s="182" t="s">
        <v>110</v>
      </c>
      <c r="AA171" s="184"/>
      <c r="AB171" s="184"/>
      <c r="AC171" s="184"/>
      <c r="AD171" s="170"/>
      <c r="AE171" s="12" t="s">
        <v>68</v>
      </c>
      <c r="AF171" s="164" t="s">
        <v>169</v>
      </c>
      <c r="AG171" s="164" t="s">
        <v>116</v>
      </c>
      <c r="AH171" s="132"/>
      <c r="AI171" s="172"/>
      <c r="AJ171" s="172"/>
      <c r="AK171" s="172"/>
      <c r="AL171" s="173"/>
      <c r="AM171" s="166">
        <v>27</v>
      </c>
      <c r="AN171" s="166">
        <v>315</v>
      </c>
      <c r="AO171" s="168">
        <v>0.8</v>
      </c>
      <c r="AQ171" s="185">
        <f>IF(G171="x", 1,0)</f>
        <v>1</v>
      </c>
      <c r="AR171" s="185">
        <f>IF(H171="x", 1,0)</f>
        <v>0</v>
      </c>
      <c r="AU171" s="344">
        <f>IF(A171="","",5)</f>
        <v>5</v>
      </c>
    </row>
    <row r="172" spans="1:47" ht="18" customHeight="1" thickBot="1" x14ac:dyDescent="0.25">
      <c r="A172" s="131"/>
      <c r="B172" s="135" t="s">
        <v>331</v>
      </c>
      <c r="C172" s="136"/>
      <c r="D172" s="136"/>
      <c r="E172" s="136"/>
      <c r="F172" s="137"/>
      <c r="G172" s="152"/>
      <c r="H172" s="154"/>
      <c r="I172" s="154"/>
      <c r="J172" s="129"/>
      <c r="K172" s="161"/>
      <c r="L172" s="163"/>
      <c r="M172" s="129"/>
      <c r="N172" s="161"/>
      <c r="O172" s="129"/>
      <c r="P172" s="159"/>
      <c r="Q172" s="129"/>
      <c r="R172" s="159"/>
      <c r="S172" s="157"/>
      <c r="T172" s="178"/>
      <c r="U172" s="180"/>
      <c r="V172" s="157"/>
      <c r="W172" s="178"/>
      <c r="X172" s="180"/>
      <c r="Y172" s="157"/>
      <c r="Z172" s="183"/>
      <c r="AA172" s="183"/>
      <c r="AB172" s="183"/>
      <c r="AC172" s="183"/>
      <c r="AD172" s="171"/>
      <c r="AE172" s="112">
        <v>225804</v>
      </c>
      <c r="AF172" s="165"/>
      <c r="AG172" s="165"/>
      <c r="AH172" s="174"/>
      <c r="AI172" s="175"/>
      <c r="AJ172" s="175"/>
      <c r="AK172" s="175"/>
      <c r="AL172" s="176"/>
      <c r="AM172" s="167"/>
      <c r="AN172" s="167"/>
      <c r="AO172" s="169"/>
      <c r="AQ172" s="185"/>
      <c r="AR172" s="185"/>
      <c r="AU172" s="344"/>
    </row>
    <row r="173" spans="1:47" ht="18" customHeight="1" x14ac:dyDescent="0.2">
      <c r="A173" s="130">
        <v>42702</v>
      </c>
      <c r="B173" s="132" t="s">
        <v>332</v>
      </c>
      <c r="C173" s="133"/>
      <c r="D173" s="133"/>
      <c r="E173" s="133"/>
      <c r="F173" s="134"/>
      <c r="G173" s="151" t="s">
        <v>109</v>
      </c>
      <c r="H173" s="153"/>
      <c r="I173" s="155"/>
      <c r="J173" s="128">
        <v>40</v>
      </c>
      <c r="K173" s="160">
        <v>1</v>
      </c>
      <c r="L173" s="162">
        <v>3</v>
      </c>
      <c r="M173" s="128">
        <v>1.8</v>
      </c>
      <c r="N173" s="160">
        <v>25</v>
      </c>
      <c r="O173" s="128">
        <v>5</v>
      </c>
      <c r="P173" s="158">
        <v>1</v>
      </c>
      <c r="Q173" s="128"/>
      <c r="R173" s="158"/>
      <c r="S173" s="156" t="s">
        <v>218</v>
      </c>
      <c r="T173" s="177">
        <v>1</v>
      </c>
      <c r="U173" s="179">
        <v>5</v>
      </c>
      <c r="V173" s="156"/>
      <c r="W173" s="177"/>
      <c r="X173" s="179"/>
      <c r="Y173" s="181"/>
      <c r="Z173" s="182" t="s">
        <v>110</v>
      </c>
      <c r="AA173" s="184"/>
      <c r="AB173" s="184"/>
      <c r="AC173" s="184"/>
      <c r="AD173" s="170"/>
      <c r="AE173" s="12" t="s">
        <v>68</v>
      </c>
      <c r="AF173" s="164" t="s">
        <v>169</v>
      </c>
      <c r="AG173" s="164" t="s">
        <v>116</v>
      </c>
      <c r="AH173" s="132"/>
      <c r="AI173" s="172"/>
      <c r="AJ173" s="172"/>
      <c r="AK173" s="172"/>
      <c r="AL173" s="173"/>
      <c r="AM173" s="166">
        <v>27</v>
      </c>
      <c r="AN173" s="166">
        <v>315</v>
      </c>
      <c r="AO173" s="168">
        <v>0.8</v>
      </c>
      <c r="AQ173" s="185">
        <f>IF(G173="x", 1,0)</f>
        <v>1</v>
      </c>
      <c r="AR173" s="185">
        <f>IF(H173="x", 1,0)</f>
        <v>0</v>
      </c>
      <c r="AU173" s="344">
        <f>IF(A173="","",5)</f>
        <v>5</v>
      </c>
    </row>
    <row r="174" spans="1:47" ht="18" customHeight="1" thickBot="1" x14ac:dyDescent="0.25">
      <c r="A174" s="131"/>
      <c r="B174" s="135" t="s">
        <v>333</v>
      </c>
      <c r="C174" s="136"/>
      <c r="D174" s="136"/>
      <c r="E174" s="136"/>
      <c r="F174" s="137"/>
      <c r="G174" s="152"/>
      <c r="H174" s="154"/>
      <c r="I174" s="154"/>
      <c r="J174" s="129"/>
      <c r="K174" s="161"/>
      <c r="L174" s="163"/>
      <c r="M174" s="129"/>
      <c r="N174" s="161"/>
      <c r="O174" s="129"/>
      <c r="P174" s="159"/>
      <c r="Q174" s="129"/>
      <c r="R174" s="159"/>
      <c r="S174" s="157"/>
      <c r="T174" s="178"/>
      <c r="U174" s="180"/>
      <c r="V174" s="157"/>
      <c r="W174" s="178"/>
      <c r="X174" s="180"/>
      <c r="Y174" s="157"/>
      <c r="Z174" s="183"/>
      <c r="AA174" s="183"/>
      <c r="AB174" s="183"/>
      <c r="AC174" s="183"/>
      <c r="AD174" s="171"/>
      <c r="AE174" s="112">
        <v>237155</v>
      </c>
      <c r="AF174" s="165"/>
      <c r="AG174" s="165"/>
      <c r="AH174" s="174"/>
      <c r="AI174" s="175"/>
      <c r="AJ174" s="175"/>
      <c r="AK174" s="175"/>
      <c r="AL174" s="176"/>
      <c r="AM174" s="167"/>
      <c r="AN174" s="167"/>
      <c r="AO174" s="169"/>
      <c r="AQ174" s="185"/>
      <c r="AR174" s="185"/>
      <c r="AU174" s="344"/>
    </row>
    <row r="175" spans="1:47" ht="18" customHeight="1" x14ac:dyDescent="0.2">
      <c r="A175" s="130">
        <v>42703</v>
      </c>
      <c r="B175" s="132" t="s">
        <v>336</v>
      </c>
      <c r="C175" s="133"/>
      <c r="D175" s="133"/>
      <c r="E175" s="133"/>
      <c r="F175" s="134"/>
      <c r="G175" s="151" t="s">
        <v>109</v>
      </c>
      <c r="H175" s="153"/>
      <c r="I175" s="155"/>
      <c r="J175" s="128">
        <v>30</v>
      </c>
      <c r="K175" s="160">
        <v>2</v>
      </c>
      <c r="L175" s="162">
        <v>1</v>
      </c>
      <c r="M175" s="128">
        <v>1.8</v>
      </c>
      <c r="N175" s="160">
        <v>10</v>
      </c>
      <c r="O175" s="128"/>
      <c r="P175" s="158"/>
      <c r="Q175" s="128"/>
      <c r="R175" s="158"/>
      <c r="S175" s="156" t="s">
        <v>218</v>
      </c>
      <c r="T175" s="177">
        <v>1</v>
      </c>
      <c r="U175" s="179">
        <v>2</v>
      </c>
      <c r="V175" s="156"/>
      <c r="W175" s="177"/>
      <c r="X175" s="179"/>
      <c r="Y175" s="181"/>
      <c r="Z175" s="182" t="s">
        <v>110</v>
      </c>
      <c r="AA175" s="184"/>
      <c r="AB175" s="184"/>
      <c r="AC175" s="184"/>
      <c r="AD175" s="170"/>
      <c r="AE175" s="12" t="s">
        <v>68</v>
      </c>
      <c r="AF175" s="164" t="s">
        <v>169</v>
      </c>
      <c r="AG175" s="164" t="s">
        <v>116</v>
      </c>
      <c r="AH175" s="132"/>
      <c r="AI175" s="172"/>
      <c r="AJ175" s="172"/>
      <c r="AK175" s="172"/>
      <c r="AL175" s="173"/>
      <c r="AM175" s="166">
        <v>28</v>
      </c>
      <c r="AN175" s="166">
        <v>300</v>
      </c>
      <c r="AO175" s="168">
        <v>0.5</v>
      </c>
      <c r="AQ175" s="185">
        <f>IF(G175="x", 1,0)</f>
        <v>1</v>
      </c>
      <c r="AR175" s="185">
        <f>IF(H175="x", 1,0)</f>
        <v>0</v>
      </c>
      <c r="AU175" s="344">
        <f>IF(A175="","",5)</f>
        <v>5</v>
      </c>
    </row>
    <row r="176" spans="1:47" ht="18" customHeight="1" thickBot="1" x14ac:dyDescent="0.25">
      <c r="A176" s="131"/>
      <c r="B176" s="135" t="s">
        <v>335</v>
      </c>
      <c r="C176" s="136"/>
      <c r="D176" s="136"/>
      <c r="E176" s="136"/>
      <c r="F176" s="137"/>
      <c r="G176" s="152"/>
      <c r="H176" s="154"/>
      <c r="I176" s="154"/>
      <c r="J176" s="129"/>
      <c r="K176" s="161"/>
      <c r="L176" s="163"/>
      <c r="M176" s="129"/>
      <c r="N176" s="161"/>
      <c r="O176" s="129"/>
      <c r="P176" s="159"/>
      <c r="Q176" s="129"/>
      <c r="R176" s="159"/>
      <c r="S176" s="157"/>
      <c r="T176" s="178"/>
      <c r="U176" s="180"/>
      <c r="V176" s="157"/>
      <c r="W176" s="178"/>
      <c r="X176" s="180"/>
      <c r="Y176" s="157"/>
      <c r="Z176" s="183"/>
      <c r="AA176" s="183"/>
      <c r="AB176" s="183"/>
      <c r="AC176" s="183"/>
      <c r="AD176" s="171"/>
      <c r="AE176" s="112">
        <v>202147</v>
      </c>
      <c r="AF176" s="165"/>
      <c r="AG176" s="165"/>
      <c r="AH176" s="174"/>
      <c r="AI176" s="175"/>
      <c r="AJ176" s="175"/>
      <c r="AK176" s="175"/>
      <c r="AL176" s="176"/>
      <c r="AM176" s="167"/>
      <c r="AN176" s="167"/>
      <c r="AO176" s="169"/>
      <c r="AQ176" s="185"/>
      <c r="AR176" s="185"/>
      <c r="AU176" s="344"/>
    </row>
    <row r="177" spans="1:47" ht="18" customHeight="1" x14ac:dyDescent="0.2">
      <c r="A177" s="130">
        <v>42704</v>
      </c>
      <c r="B177" s="132" t="s">
        <v>291</v>
      </c>
      <c r="C177" s="133"/>
      <c r="D177" s="133"/>
      <c r="E177" s="133"/>
      <c r="F177" s="134"/>
      <c r="G177" s="151" t="s">
        <v>109</v>
      </c>
      <c r="H177" s="153"/>
      <c r="I177" s="155"/>
      <c r="J177" s="128">
        <v>30</v>
      </c>
      <c r="K177" s="160">
        <v>1</v>
      </c>
      <c r="L177" s="162">
        <v>2</v>
      </c>
      <c r="M177" s="128">
        <v>1.8</v>
      </c>
      <c r="N177" s="160">
        <v>21</v>
      </c>
      <c r="O177" s="128">
        <v>5</v>
      </c>
      <c r="P177" s="158">
        <v>1</v>
      </c>
      <c r="Q177" s="128"/>
      <c r="R177" s="158"/>
      <c r="S177" s="156"/>
      <c r="T177" s="177"/>
      <c r="U177" s="179"/>
      <c r="V177" s="156"/>
      <c r="W177" s="177"/>
      <c r="X177" s="179"/>
      <c r="Y177" s="181"/>
      <c r="Z177" s="182" t="s">
        <v>110</v>
      </c>
      <c r="AA177" s="184"/>
      <c r="AB177" s="184"/>
      <c r="AC177" s="184"/>
      <c r="AD177" s="170"/>
      <c r="AE177" s="12" t="s">
        <v>68</v>
      </c>
      <c r="AF177" s="164" t="s">
        <v>169</v>
      </c>
      <c r="AG177" s="164" t="s">
        <v>116</v>
      </c>
      <c r="AH177" s="132"/>
      <c r="AI177" s="172"/>
      <c r="AJ177" s="172"/>
      <c r="AK177" s="172"/>
      <c r="AL177" s="173"/>
      <c r="AM177" s="166">
        <v>27</v>
      </c>
      <c r="AN177" s="166">
        <v>290</v>
      </c>
      <c r="AO177" s="168">
        <v>1</v>
      </c>
      <c r="AQ177" s="185">
        <f>IF(G177="x", 1,0)</f>
        <v>1</v>
      </c>
      <c r="AR177" s="185">
        <f>IF(H177="x", 1,0)</f>
        <v>0</v>
      </c>
      <c r="AU177" s="344">
        <f>IF(A177="","",5)</f>
        <v>5</v>
      </c>
    </row>
    <row r="178" spans="1:47" ht="18" customHeight="1" thickBot="1" x14ac:dyDescent="0.25">
      <c r="A178" s="131"/>
      <c r="B178" s="135" t="s">
        <v>334</v>
      </c>
      <c r="C178" s="136"/>
      <c r="D178" s="136"/>
      <c r="E178" s="136"/>
      <c r="F178" s="137"/>
      <c r="G178" s="152"/>
      <c r="H178" s="154"/>
      <c r="I178" s="154"/>
      <c r="J178" s="129"/>
      <c r="K178" s="161"/>
      <c r="L178" s="163"/>
      <c r="M178" s="129"/>
      <c r="N178" s="161"/>
      <c r="O178" s="129"/>
      <c r="P178" s="159"/>
      <c r="Q178" s="129"/>
      <c r="R178" s="159"/>
      <c r="S178" s="157"/>
      <c r="T178" s="178"/>
      <c r="U178" s="180"/>
      <c r="V178" s="157"/>
      <c r="W178" s="178"/>
      <c r="X178" s="180"/>
      <c r="Y178" s="157"/>
      <c r="Z178" s="183"/>
      <c r="AA178" s="183"/>
      <c r="AB178" s="183"/>
      <c r="AC178" s="183"/>
      <c r="AD178" s="171"/>
      <c r="AE178" s="112">
        <v>237061</v>
      </c>
      <c r="AF178" s="165"/>
      <c r="AG178" s="165"/>
      <c r="AH178" s="174"/>
      <c r="AI178" s="175"/>
      <c r="AJ178" s="175"/>
      <c r="AK178" s="175"/>
      <c r="AL178" s="176"/>
      <c r="AM178" s="167"/>
      <c r="AN178" s="167"/>
      <c r="AO178" s="169"/>
      <c r="AQ178" s="185"/>
      <c r="AR178" s="185"/>
      <c r="AU178" s="344"/>
    </row>
    <row r="179" spans="1:47" ht="18" customHeight="1" x14ac:dyDescent="0.2">
      <c r="A179" s="130">
        <v>42704</v>
      </c>
      <c r="B179" s="132" t="s">
        <v>337</v>
      </c>
      <c r="C179" s="133"/>
      <c r="D179" s="133"/>
      <c r="E179" s="133"/>
      <c r="F179" s="134"/>
      <c r="G179" s="151"/>
      <c r="H179" s="153"/>
      <c r="I179" s="155"/>
      <c r="J179" s="128"/>
      <c r="K179" s="160"/>
      <c r="L179" s="162"/>
      <c r="M179" s="128"/>
      <c r="N179" s="160"/>
      <c r="O179" s="128"/>
      <c r="P179" s="158"/>
      <c r="Q179" s="128"/>
      <c r="R179" s="158"/>
      <c r="S179" s="156"/>
      <c r="T179" s="177"/>
      <c r="U179" s="179"/>
      <c r="V179" s="156"/>
      <c r="W179" s="177"/>
      <c r="X179" s="179"/>
      <c r="Y179" s="181"/>
      <c r="Z179" s="182" t="s">
        <v>110</v>
      </c>
      <c r="AA179" s="184"/>
      <c r="AB179" s="184"/>
      <c r="AC179" s="184"/>
      <c r="AD179" s="170"/>
      <c r="AE179" s="12" t="s">
        <v>68</v>
      </c>
      <c r="AF179" s="164" t="s">
        <v>172</v>
      </c>
      <c r="AG179" s="164" t="s">
        <v>116</v>
      </c>
      <c r="AH179" s="132"/>
      <c r="AI179" s="172"/>
      <c r="AJ179" s="172"/>
      <c r="AK179" s="172"/>
      <c r="AL179" s="173"/>
      <c r="AM179" s="166">
        <v>27</v>
      </c>
      <c r="AN179" s="166">
        <v>290</v>
      </c>
      <c r="AO179" s="168">
        <v>1</v>
      </c>
      <c r="AQ179" s="185">
        <f>IF(G179="x", 1,0)</f>
        <v>0</v>
      </c>
      <c r="AR179" s="185">
        <f>IF(H179="x", 1,0)</f>
        <v>0</v>
      </c>
      <c r="AU179" s="344">
        <f>IF(A179="","",5)</f>
        <v>5</v>
      </c>
    </row>
    <row r="180" spans="1:47" ht="18" customHeight="1" thickBot="1" x14ac:dyDescent="0.25">
      <c r="A180" s="131"/>
      <c r="B180" s="135" t="s">
        <v>338</v>
      </c>
      <c r="C180" s="136"/>
      <c r="D180" s="136"/>
      <c r="E180" s="136"/>
      <c r="F180" s="137"/>
      <c r="G180" s="152"/>
      <c r="H180" s="154"/>
      <c r="I180" s="154"/>
      <c r="J180" s="129"/>
      <c r="K180" s="161"/>
      <c r="L180" s="163"/>
      <c r="M180" s="129"/>
      <c r="N180" s="161"/>
      <c r="O180" s="129"/>
      <c r="P180" s="159"/>
      <c r="Q180" s="129"/>
      <c r="R180" s="159"/>
      <c r="S180" s="157"/>
      <c r="T180" s="178"/>
      <c r="U180" s="180"/>
      <c r="V180" s="157"/>
      <c r="W180" s="178"/>
      <c r="X180" s="180"/>
      <c r="Y180" s="157"/>
      <c r="Z180" s="183"/>
      <c r="AA180" s="183"/>
      <c r="AB180" s="183"/>
      <c r="AC180" s="183"/>
      <c r="AD180" s="171"/>
      <c r="AE180" s="113">
        <v>237095</v>
      </c>
      <c r="AF180" s="165"/>
      <c r="AG180" s="165"/>
      <c r="AH180" s="174"/>
      <c r="AI180" s="175"/>
      <c r="AJ180" s="175"/>
      <c r="AK180" s="175"/>
      <c r="AL180" s="176"/>
      <c r="AM180" s="167"/>
      <c r="AN180" s="167"/>
      <c r="AO180" s="169"/>
      <c r="AQ180" s="185"/>
      <c r="AR180" s="185"/>
      <c r="AU180" s="344"/>
    </row>
    <row r="181" spans="1:47" ht="18" customHeight="1" x14ac:dyDescent="0.2">
      <c r="A181" s="130">
        <v>42705</v>
      </c>
      <c r="B181" s="132" t="s">
        <v>328</v>
      </c>
      <c r="C181" s="133"/>
      <c r="D181" s="133"/>
      <c r="E181" s="133"/>
      <c r="F181" s="134"/>
      <c r="G181" s="151" t="s">
        <v>109</v>
      </c>
      <c r="H181" s="153"/>
      <c r="I181" s="155"/>
      <c r="J181" s="128"/>
      <c r="K181" s="160"/>
      <c r="L181" s="162">
        <v>1</v>
      </c>
      <c r="M181" s="128">
        <v>1.8</v>
      </c>
      <c r="N181" s="160">
        <v>12</v>
      </c>
      <c r="O181" s="128"/>
      <c r="P181" s="158"/>
      <c r="Q181" s="128"/>
      <c r="R181" s="158"/>
      <c r="S181" s="156"/>
      <c r="T181" s="177"/>
      <c r="U181" s="179"/>
      <c r="V181" s="156"/>
      <c r="W181" s="177"/>
      <c r="X181" s="179"/>
      <c r="Y181" s="181"/>
      <c r="Z181" s="182" t="s">
        <v>110</v>
      </c>
      <c r="AA181" s="184"/>
      <c r="AB181" s="184"/>
      <c r="AC181" s="184"/>
      <c r="AD181" s="170"/>
      <c r="AE181" s="12" t="s">
        <v>68</v>
      </c>
      <c r="AF181" s="164" t="s">
        <v>169</v>
      </c>
      <c r="AG181" s="164" t="s">
        <v>116</v>
      </c>
      <c r="AH181" s="132"/>
      <c r="AI181" s="172"/>
      <c r="AJ181" s="172"/>
      <c r="AK181" s="172"/>
      <c r="AL181" s="173"/>
      <c r="AM181" s="166">
        <v>27</v>
      </c>
      <c r="AN181" s="166">
        <v>320</v>
      </c>
      <c r="AO181" s="168">
        <v>0.8</v>
      </c>
      <c r="AQ181" s="185">
        <f>IF(G181="x", 1,0)</f>
        <v>1</v>
      </c>
      <c r="AR181" s="185">
        <f>IF(H181="x", 1,0)</f>
        <v>0</v>
      </c>
      <c r="AU181" s="344">
        <f>IF(A181="","",5)</f>
        <v>5</v>
      </c>
    </row>
    <row r="182" spans="1:47" ht="18" customHeight="1" thickBot="1" x14ac:dyDescent="0.25">
      <c r="A182" s="131"/>
      <c r="B182" s="135" t="s">
        <v>339</v>
      </c>
      <c r="C182" s="136"/>
      <c r="D182" s="136"/>
      <c r="E182" s="136"/>
      <c r="F182" s="137"/>
      <c r="G182" s="152"/>
      <c r="H182" s="154"/>
      <c r="I182" s="154"/>
      <c r="J182" s="129"/>
      <c r="K182" s="161"/>
      <c r="L182" s="163"/>
      <c r="M182" s="129"/>
      <c r="N182" s="161"/>
      <c r="O182" s="129"/>
      <c r="P182" s="159"/>
      <c r="Q182" s="129"/>
      <c r="R182" s="159"/>
      <c r="S182" s="157"/>
      <c r="T182" s="178"/>
      <c r="U182" s="180"/>
      <c r="V182" s="157"/>
      <c r="W182" s="178"/>
      <c r="X182" s="180"/>
      <c r="Y182" s="157"/>
      <c r="Z182" s="183"/>
      <c r="AA182" s="183"/>
      <c r="AB182" s="183"/>
      <c r="AC182" s="183"/>
      <c r="AD182" s="171"/>
      <c r="AE182" s="112">
        <v>237095</v>
      </c>
      <c r="AF182" s="165"/>
      <c r="AG182" s="165"/>
      <c r="AH182" s="174"/>
      <c r="AI182" s="175"/>
      <c r="AJ182" s="175"/>
      <c r="AK182" s="175"/>
      <c r="AL182" s="176"/>
      <c r="AM182" s="167"/>
      <c r="AN182" s="167"/>
      <c r="AO182" s="169"/>
      <c r="AQ182" s="185"/>
      <c r="AR182" s="185"/>
      <c r="AU182" s="344"/>
    </row>
    <row r="183" spans="1:47" ht="18" customHeight="1" x14ac:dyDescent="0.2">
      <c r="A183" s="130">
        <v>42705</v>
      </c>
      <c r="B183" s="132" t="s">
        <v>340</v>
      </c>
      <c r="C183" s="133"/>
      <c r="D183" s="133"/>
      <c r="E183" s="133"/>
      <c r="F183" s="134"/>
      <c r="G183" s="151" t="s">
        <v>109</v>
      </c>
      <c r="H183" s="153"/>
      <c r="I183" s="155"/>
      <c r="J183" s="128"/>
      <c r="K183" s="160"/>
      <c r="L183" s="162">
        <v>1</v>
      </c>
      <c r="M183" s="128">
        <v>1.8</v>
      </c>
      <c r="N183" s="160">
        <v>9</v>
      </c>
      <c r="O183" s="128">
        <v>5</v>
      </c>
      <c r="P183" s="158">
        <v>1</v>
      </c>
      <c r="Q183" s="128"/>
      <c r="R183" s="158"/>
      <c r="S183" s="156"/>
      <c r="T183" s="177"/>
      <c r="U183" s="179"/>
      <c r="V183" s="156"/>
      <c r="W183" s="177"/>
      <c r="X183" s="179"/>
      <c r="Y183" s="181"/>
      <c r="Z183" s="182" t="s">
        <v>110</v>
      </c>
      <c r="AA183" s="184"/>
      <c r="AB183" s="184"/>
      <c r="AC183" s="184"/>
      <c r="AD183" s="170"/>
      <c r="AE183" s="12"/>
      <c r="AF183" s="164" t="s">
        <v>169</v>
      </c>
      <c r="AG183" s="164" t="s">
        <v>116</v>
      </c>
      <c r="AH183" s="132"/>
      <c r="AI183" s="172"/>
      <c r="AJ183" s="172"/>
      <c r="AK183" s="172"/>
      <c r="AL183" s="173"/>
      <c r="AM183" s="166">
        <v>28</v>
      </c>
      <c r="AN183" s="166">
        <v>180</v>
      </c>
      <c r="AO183" s="168">
        <v>0.8</v>
      </c>
      <c r="AQ183" s="185">
        <f>IF(G183="x", 1,0)</f>
        <v>1</v>
      </c>
      <c r="AR183" s="185">
        <f>IF(H183="x", 1,0)</f>
        <v>0</v>
      </c>
      <c r="AU183" s="344">
        <f>IF(A183="","",5)</f>
        <v>5</v>
      </c>
    </row>
    <row r="184" spans="1:47" ht="18" customHeight="1" thickBot="1" x14ac:dyDescent="0.25">
      <c r="A184" s="131"/>
      <c r="B184" s="135" t="s">
        <v>341</v>
      </c>
      <c r="C184" s="136"/>
      <c r="D184" s="136"/>
      <c r="E184" s="136"/>
      <c r="F184" s="137"/>
      <c r="G184" s="152"/>
      <c r="H184" s="154"/>
      <c r="I184" s="154"/>
      <c r="J184" s="129"/>
      <c r="K184" s="161"/>
      <c r="L184" s="163"/>
      <c r="M184" s="129"/>
      <c r="N184" s="161"/>
      <c r="O184" s="129"/>
      <c r="P184" s="159"/>
      <c r="Q184" s="129"/>
      <c r="R184" s="159"/>
      <c r="S184" s="157"/>
      <c r="T184" s="178"/>
      <c r="U184" s="180"/>
      <c r="V184" s="157"/>
      <c r="W184" s="178"/>
      <c r="X184" s="180"/>
      <c r="Y184" s="157"/>
      <c r="Z184" s="183"/>
      <c r="AA184" s="183"/>
      <c r="AB184" s="183"/>
      <c r="AC184" s="183"/>
      <c r="AD184" s="171"/>
      <c r="AE184" s="112"/>
      <c r="AF184" s="165"/>
      <c r="AG184" s="165"/>
      <c r="AH184" s="174"/>
      <c r="AI184" s="175"/>
      <c r="AJ184" s="175"/>
      <c r="AK184" s="175"/>
      <c r="AL184" s="176"/>
      <c r="AM184" s="167"/>
      <c r="AN184" s="167"/>
      <c r="AO184" s="169"/>
      <c r="AQ184" s="185"/>
      <c r="AR184" s="185"/>
      <c r="AU184" s="344"/>
    </row>
    <row r="185" spans="1:47" ht="18" customHeight="1" x14ac:dyDescent="0.2">
      <c r="A185" s="130">
        <v>42705</v>
      </c>
      <c r="B185" s="132" t="s">
        <v>342</v>
      </c>
      <c r="C185" s="133"/>
      <c r="D185" s="133"/>
      <c r="E185" s="133"/>
      <c r="F185" s="134"/>
      <c r="G185" s="151"/>
      <c r="H185" s="153"/>
      <c r="I185" s="155"/>
      <c r="J185" s="128"/>
      <c r="K185" s="160"/>
      <c r="L185" s="162"/>
      <c r="M185" s="128"/>
      <c r="N185" s="160"/>
      <c r="O185" s="128"/>
      <c r="P185" s="158"/>
      <c r="Q185" s="128"/>
      <c r="R185" s="158"/>
      <c r="S185" s="156"/>
      <c r="T185" s="177"/>
      <c r="U185" s="179"/>
      <c r="V185" s="156"/>
      <c r="W185" s="177"/>
      <c r="X185" s="179"/>
      <c r="Y185" s="181"/>
      <c r="Z185" s="182" t="s">
        <v>110</v>
      </c>
      <c r="AA185" s="184"/>
      <c r="AB185" s="184"/>
      <c r="AC185" s="184"/>
      <c r="AD185" s="170"/>
      <c r="AE185" s="12" t="s">
        <v>68</v>
      </c>
      <c r="AF185" s="164" t="s">
        <v>172</v>
      </c>
      <c r="AG185" s="164" t="s">
        <v>116</v>
      </c>
      <c r="AH185" s="132"/>
      <c r="AI185" s="172"/>
      <c r="AJ185" s="172"/>
      <c r="AK185" s="172"/>
      <c r="AL185" s="173"/>
      <c r="AM185" s="166">
        <v>28</v>
      </c>
      <c r="AN185" s="166">
        <v>180</v>
      </c>
      <c r="AO185" s="168">
        <v>0.8</v>
      </c>
      <c r="AQ185" s="185">
        <f>IF(G185="x", 1,0)</f>
        <v>0</v>
      </c>
      <c r="AR185" s="185">
        <f>IF(H185="x", 1,0)</f>
        <v>0</v>
      </c>
      <c r="AU185" s="344">
        <f>IF(A185="","",5)</f>
        <v>5</v>
      </c>
    </row>
    <row r="186" spans="1:47" ht="18" customHeight="1" thickBot="1" x14ac:dyDescent="0.25">
      <c r="A186" s="131"/>
      <c r="B186" s="135" t="s">
        <v>343</v>
      </c>
      <c r="C186" s="136"/>
      <c r="D186" s="136"/>
      <c r="E186" s="136"/>
      <c r="F186" s="137"/>
      <c r="G186" s="152"/>
      <c r="H186" s="154"/>
      <c r="I186" s="154"/>
      <c r="J186" s="129"/>
      <c r="K186" s="161"/>
      <c r="L186" s="163"/>
      <c r="M186" s="129"/>
      <c r="N186" s="161"/>
      <c r="O186" s="129"/>
      <c r="P186" s="159"/>
      <c r="Q186" s="129"/>
      <c r="R186" s="159"/>
      <c r="S186" s="157"/>
      <c r="T186" s="178"/>
      <c r="U186" s="180"/>
      <c r="V186" s="157"/>
      <c r="W186" s="178"/>
      <c r="X186" s="180"/>
      <c r="Y186" s="157"/>
      <c r="Z186" s="183"/>
      <c r="AA186" s="183"/>
      <c r="AB186" s="183"/>
      <c r="AC186" s="183"/>
      <c r="AD186" s="171"/>
      <c r="AE186" s="113">
        <v>237101</v>
      </c>
      <c r="AF186" s="165"/>
      <c r="AG186" s="165"/>
      <c r="AH186" s="174"/>
      <c r="AI186" s="175"/>
      <c r="AJ186" s="175"/>
      <c r="AK186" s="175"/>
      <c r="AL186" s="176"/>
      <c r="AM186" s="167"/>
      <c r="AN186" s="167"/>
      <c r="AO186" s="169"/>
      <c r="AQ186" s="185"/>
      <c r="AR186" s="185"/>
      <c r="AU186" s="344"/>
    </row>
    <row r="187" spans="1:47" ht="18" customHeight="1" x14ac:dyDescent="0.2">
      <c r="A187" s="130">
        <v>42706</v>
      </c>
      <c r="B187" s="132" t="s">
        <v>344</v>
      </c>
      <c r="C187" s="133"/>
      <c r="D187" s="133"/>
      <c r="E187" s="133"/>
      <c r="F187" s="134"/>
      <c r="G187" s="151"/>
      <c r="H187" s="153" t="s">
        <v>109</v>
      </c>
      <c r="I187" s="155"/>
      <c r="J187" s="128"/>
      <c r="K187" s="160"/>
      <c r="L187" s="162"/>
      <c r="M187" s="128"/>
      <c r="N187" s="160"/>
      <c r="O187" s="128"/>
      <c r="P187" s="158"/>
      <c r="Q187" s="128"/>
      <c r="R187" s="158"/>
      <c r="S187" s="156"/>
      <c r="T187" s="177"/>
      <c r="U187" s="179"/>
      <c r="V187" s="156"/>
      <c r="W187" s="177"/>
      <c r="X187" s="179"/>
      <c r="Y187" s="181"/>
      <c r="Z187" s="182" t="s">
        <v>110</v>
      </c>
      <c r="AA187" s="184"/>
      <c r="AB187" s="184"/>
      <c r="AC187" s="184"/>
      <c r="AD187" s="170"/>
      <c r="AE187" s="12" t="s">
        <v>187</v>
      </c>
      <c r="AF187" s="164" t="s">
        <v>169</v>
      </c>
      <c r="AG187" s="164" t="s">
        <v>116</v>
      </c>
      <c r="AH187" s="132"/>
      <c r="AI187" s="172"/>
      <c r="AJ187" s="172"/>
      <c r="AK187" s="172"/>
      <c r="AL187" s="173"/>
      <c r="AM187" s="166">
        <v>28</v>
      </c>
      <c r="AN187" s="166">
        <v>270</v>
      </c>
      <c r="AO187" s="168">
        <v>0.3</v>
      </c>
      <c r="AQ187" s="185">
        <f>IF(G187="x", 1,0)</f>
        <v>0</v>
      </c>
      <c r="AR187" s="185">
        <f>IF(H187="x", 1,0)</f>
        <v>1</v>
      </c>
      <c r="AU187" s="344">
        <f>IF(A187="","",5)</f>
        <v>5</v>
      </c>
    </row>
    <row r="188" spans="1:47" ht="18" customHeight="1" thickBot="1" x14ac:dyDescent="0.25">
      <c r="A188" s="131"/>
      <c r="B188" s="135" t="s">
        <v>345</v>
      </c>
      <c r="C188" s="136"/>
      <c r="D188" s="136"/>
      <c r="E188" s="136"/>
      <c r="F188" s="137"/>
      <c r="G188" s="152"/>
      <c r="H188" s="154"/>
      <c r="I188" s="154"/>
      <c r="J188" s="129"/>
      <c r="K188" s="161"/>
      <c r="L188" s="163"/>
      <c r="M188" s="129"/>
      <c r="N188" s="161"/>
      <c r="O188" s="129"/>
      <c r="P188" s="159"/>
      <c r="Q188" s="129"/>
      <c r="R188" s="159"/>
      <c r="S188" s="157"/>
      <c r="T188" s="178"/>
      <c r="U188" s="180"/>
      <c r="V188" s="157"/>
      <c r="W188" s="178"/>
      <c r="X188" s="180"/>
      <c r="Y188" s="157"/>
      <c r="Z188" s="183"/>
      <c r="AA188" s="183"/>
      <c r="AB188" s="183"/>
      <c r="AC188" s="183"/>
      <c r="AD188" s="171"/>
      <c r="AE188" s="112">
        <v>21063</v>
      </c>
      <c r="AF188" s="165"/>
      <c r="AG188" s="165"/>
      <c r="AH188" s="174"/>
      <c r="AI188" s="175"/>
      <c r="AJ188" s="175"/>
      <c r="AK188" s="175"/>
      <c r="AL188" s="176"/>
      <c r="AM188" s="167"/>
      <c r="AN188" s="167"/>
      <c r="AO188" s="169"/>
      <c r="AQ188" s="185"/>
      <c r="AR188" s="185"/>
      <c r="AU188" s="344"/>
    </row>
    <row r="189" spans="1:47" ht="18" customHeight="1" x14ac:dyDescent="0.2">
      <c r="A189" s="130">
        <v>42706</v>
      </c>
      <c r="B189" s="132" t="s">
        <v>346</v>
      </c>
      <c r="C189" s="133"/>
      <c r="D189" s="133"/>
      <c r="E189" s="133"/>
      <c r="F189" s="134"/>
      <c r="G189" s="151" t="s">
        <v>109</v>
      </c>
      <c r="H189" s="153"/>
      <c r="I189" s="155"/>
      <c r="J189" s="128"/>
      <c r="K189" s="160"/>
      <c r="L189" s="162">
        <v>1</v>
      </c>
      <c r="M189" s="128">
        <v>1.8</v>
      </c>
      <c r="N189" s="160">
        <v>16</v>
      </c>
      <c r="O189" s="128"/>
      <c r="P189" s="158"/>
      <c r="Q189" s="128"/>
      <c r="R189" s="158"/>
      <c r="S189" s="156"/>
      <c r="T189" s="177"/>
      <c r="U189" s="179"/>
      <c r="V189" s="156"/>
      <c r="W189" s="177"/>
      <c r="X189" s="179"/>
      <c r="Y189" s="181"/>
      <c r="Z189" s="182" t="s">
        <v>110</v>
      </c>
      <c r="AA189" s="184"/>
      <c r="AB189" s="184"/>
      <c r="AC189" s="184"/>
      <c r="AD189" s="170"/>
      <c r="AE189" s="12" t="s">
        <v>187</v>
      </c>
      <c r="AF189" s="164" t="s">
        <v>169</v>
      </c>
      <c r="AG189" s="164" t="s">
        <v>116</v>
      </c>
      <c r="AH189" s="132"/>
      <c r="AI189" s="172"/>
      <c r="AJ189" s="172"/>
      <c r="AK189" s="172"/>
      <c r="AL189" s="173"/>
      <c r="AM189" s="166">
        <v>28</v>
      </c>
      <c r="AN189" s="166">
        <v>0</v>
      </c>
      <c r="AO189" s="168">
        <v>0.5</v>
      </c>
      <c r="AQ189" s="185">
        <f>IF(G189="x", 1,0)</f>
        <v>1</v>
      </c>
      <c r="AR189" s="185">
        <f>IF(H189="x", 1,0)</f>
        <v>0</v>
      </c>
      <c r="AU189" s="344">
        <f>IF(A189="","",5)</f>
        <v>5</v>
      </c>
    </row>
    <row r="190" spans="1:47" ht="18" customHeight="1" thickBot="1" x14ac:dyDescent="0.25">
      <c r="A190" s="131"/>
      <c r="B190" s="135" t="s">
        <v>343</v>
      </c>
      <c r="C190" s="136"/>
      <c r="D190" s="136"/>
      <c r="E190" s="136"/>
      <c r="F190" s="137"/>
      <c r="G190" s="152"/>
      <c r="H190" s="154"/>
      <c r="I190" s="154"/>
      <c r="J190" s="129"/>
      <c r="K190" s="161"/>
      <c r="L190" s="163"/>
      <c r="M190" s="129"/>
      <c r="N190" s="161"/>
      <c r="O190" s="129"/>
      <c r="P190" s="159"/>
      <c r="Q190" s="129"/>
      <c r="R190" s="159"/>
      <c r="S190" s="157"/>
      <c r="T190" s="178"/>
      <c r="U190" s="180"/>
      <c r="V190" s="157"/>
      <c r="W190" s="178"/>
      <c r="X190" s="180"/>
      <c r="Y190" s="157"/>
      <c r="Z190" s="183"/>
      <c r="AA190" s="183"/>
      <c r="AB190" s="183"/>
      <c r="AC190" s="183"/>
      <c r="AD190" s="171"/>
      <c r="AE190" s="112">
        <v>21088</v>
      </c>
      <c r="AF190" s="165"/>
      <c r="AG190" s="165"/>
      <c r="AH190" s="174"/>
      <c r="AI190" s="175"/>
      <c r="AJ190" s="175"/>
      <c r="AK190" s="175"/>
      <c r="AL190" s="176"/>
      <c r="AM190" s="167"/>
      <c r="AN190" s="167"/>
      <c r="AO190" s="169"/>
      <c r="AQ190" s="185"/>
      <c r="AR190" s="185"/>
      <c r="AU190" s="344"/>
    </row>
    <row r="191" spans="1:47" ht="18" customHeight="1" x14ac:dyDescent="0.2">
      <c r="A191" s="130">
        <v>42707</v>
      </c>
      <c r="B191" s="132" t="s">
        <v>347</v>
      </c>
      <c r="C191" s="133"/>
      <c r="D191" s="133"/>
      <c r="E191" s="133"/>
      <c r="F191" s="134"/>
      <c r="G191" s="151"/>
      <c r="H191" s="153"/>
      <c r="I191" s="155"/>
      <c r="J191" s="128"/>
      <c r="K191" s="160"/>
      <c r="L191" s="162"/>
      <c r="M191" s="128"/>
      <c r="N191" s="160"/>
      <c r="O191" s="128"/>
      <c r="P191" s="158"/>
      <c r="Q191" s="128"/>
      <c r="R191" s="158"/>
      <c r="S191" s="156"/>
      <c r="T191" s="177"/>
      <c r="U191" s="179"/>
      <c r="V191" s="156"/>
      <c r="W191" s="177"/>
      <c r="X191" s="179"/>
      <c r="Y191" s="181"/>
      <c r="Z191" s="182"/>
      <c r="AA191" s="184"/>
      <c r="AB191" s="184"/>
      <c r="AC191" s="184"/>
      <c r="AD191" s="170"/>
      <c r="AE191" s="12"/>
      <c r="AF191" s="164"/>
      <c r="AG191" s="164" t="s">
        <v>116</v>
      </c>
      <c r="AH191" s="132"/>
      <c r="AI191" s="172"/>
      <c r="AJ191" s="172"/>
      <c r="AK191" s="172"/>
      <c r="AL191" s="173"/>
      <c r="AM191" s="166">
        <v>28.7</v>
      </c>
      <c r="AN191" s="166">
        <v>85</v>
      </c>
      <c r="AO191" s="168">
        <v>0.4</v>
      </c>
      <c r="AQ191" s="185">
        <f>IF(G191="x", 1,0)</f>
        <v>0</v>
      </c>
      <c r="AR191" s="185">
        <f>IF(H191="x", 1,0)</f>
        <v>0</v>
      </c>
      <c r="AU191" s="344">
        <f>IF(A191="","",6)</f>
        <v>6</v>
      </c>
    </row>
    <row r="192" spans="1:47" ht="18" customHeight="1" thickBot="1" x14ac:dyDescent="0.25">
      <c r="A192" s="131"/>
      <c r="B192" s="135" t="s">
        <v>301</v>
      </c>
      <c r="C192" s="136"/>
      <c r="D192" s="136"/>
      <c r="E192" s="136"/>
      <c r="F192" s="137"/>
      <c r="G192" s="152"/>
      <c r="H192" s="154"/>
      <c r="I192" s="154"/>
      <c r="J192" s="129"/>
      <c r="K192" s="161"/>
      <c r="L192" s="163"/>
      <c r="M192" s="129"/>
      <c r="N192" s="161"/>
      <c r="O192" s="129"/>
      <c r="P192" s="159"/>
      <c r="Q192" s="129"/>
      <c r="R192" s="159"/>
      <c r="S192" s="157"/>
      <c r="T192" s="178"/>
      <c r="U192" s="180"/>
      <c r="V192" s="157"/>
      <c r="W192" s="178"/>
      <c r="X192" s="180"/>
      <c r="Y192" s="157"/>
      <c r="Z192" s="183"/>
      <c r="AA192" s="183"/>
      <c r="AB192" s="183"/>
      <c r="AC192" s="183"/>
      <c r="AD192" s="171"/>
      <c r="AE192" s="112"/>
      <c r="AF192" s="165"/>
      <c r="AG192" s="165"/>
      <c r="AH192" s="174"/>
      <c r="AI192" s="175"/>
      <c r="AJ192" s="175"/>
      <c r="AK192" s="175"/>
      <c r="AL192" s="176"/>
      <c r="AM192" s="167"/>
      <c r="AN192" s="167"/>
      <c r="AO192" s="169"/>
      <c r="AQ192" s="185"/>
      <c r="AR192" s="185"/>
      <c r="AU192" s="344"/>
    </row>
    <row r="193" spans="1:47" ht="18" customHeight="1" x14ac:dyDescent="0.2">
      <c r="A193" s="130">
        <v>42708</v>
      </c>
      <c r="B193" s="132" t="s">
        <v>348</v>
      </c>
      <c r="C193" s="133"/>
      <c r="D193" s="133"/>
      <c r="E193" s="133"/>
      <c r="F193" s="134"/>
      <c r="G193" s="151"/>
      <c r="H193" s="153"/>
      <c r="I193" s="155"/>
      <c r="J193" s="128"/>
      <c r="K193" s="160"/>
      <c r="L193" s="162"/>
      <c r="M193" s="128"/>
      <c r="N193" s="160"/>
      <c r="O193" s="128"/>
      <c r="P193" s="158"/>
      <c r="Q193" s="128"/>
      <c r="R193" s="158"/>
      <c r="S193" s="156"/>
      <c r="T193" s="177"/>
      <c r="U193" s="179"/>
      <c r="V193" s="156"/>
      <c r="W193" s="177"/>
      <c r="X193" s="179"/>
      <c r="Y193" s="181"/>
      <c r="Z193" s="182"/>
      <c r="AA193" s="184"/>
      <c r="AB193" s="184"/>
      <c r="AC193" s="184"/>
      <c r="AD193" s="170"/>
      <c r="AE193" s="12"/>
      <c r="AF193" s="164"/>
      <c r="AG193" s="164" t="s">
        <v>132</v>
      </c>
      <c r="AH193" s="132"/>
      <c r="AI193" s="172"/>
      <c r="AJ193" s="172"/>
      <c r="AK193" s="172"/>
      <c r="AL193" s="173"/>
      <c r="AM193" s="166">
        <v>29</v>
      </c>
      <c r="AN193" s="166">
        <v>90</v>
      </c>
      <c r="AO193" s="168">
        <v>0.8</v>
      </c>
      <c r="AQ193" s="185">
        <f>IF(G193="x", 1,0)</f>
        <v>0</v>
      </c>
      <c r="AR193" s="185">
        <f>IF(H193="x", 1,0)</f>
        <v>0</v>
      </c>
      <c r="AU193" s="344">
        <f>IF(A193="","",6)</f>
        <v>6</v>
      </c>
    </row>
    <row r="194" spans="1:47" ht="18" customHeight="1" thickBot="1" x14ac:dyDescent="0.25">
      <c r="A194" s="131"/>
      <c r="B194" s="135" t="s">
        <v>349</v>
      </c>
      <c r="C194" s="136"/>
      <c r="D194" s="136"/>
      <c r="E194" s="136"/>
      <c r="F194" s="137"/>
      <c r="G194" s="152"/>
      <c r="H194" s="154"/>
      <c r="I194" s="154"/>
      <c r="J194" s="129"/>
      <c r="K194" s="161"/>
      <c r="L194" s="163"/>
      <c r="M194" s="129"/>
      <c r="N194" s="161"/>
      <c r="O194" s="129"/>
      <c r="P194" s="159"/>
      <c r="Q194" s="129"/>
      <c r="R194" s="159"/>
      <c r="S194" s="157"/>
      <c r="T194" s="178"/>
      <c r="U194" s="180"/>
      <c r="V194" s="157"/>
      <c r="W194" s="178"/>
      <c r="X194" s="180"/>
      <c r="Y194" s="157"/>
      <c r="Z194" s="183"/>
      <c r="AA194" s="183"/>
      <c r="AB194" s="183"/>
      <c r="AC194" s="183"/>
      <c r="AD194" s="171"/>
      <c r="AE194" s="112"/>
      <c r="AF194" s="165"/>
      <c r="AG194" s="165"/>
      <c r="AH194" s="174"/>
      <c r="AI194" s="175"/>
      <c r="AJ194" s="175"/>
      <c r="AK194" s="175"/>
      <c r="AL194" s="176"/>
      <c r="AM194" s="167"/>
      <c r="AN194" s="167"/>
      <c r="AO194" s="169"/>
      <c r="AQ194" s="185"/>
      <c r="AR194" s="185"/>
      <c r="AU194" s="344"/>
    </row>
    <row r="195" spans="1:47" ht="18" customHeight="1" x14ac:dyDescent="0.2">
      <c r="A195" s="130">
        <v>42709</v>
      </c>
      <c r="B195" s="132" t="s">
        <v>192</v>
      </c>
      <c r="C195" s="133"/>
      <c r="D195" s="133"/>
      <c r="E195" s="133"/>
      <c r="F195" s="134"/>
      <c r="G195" s="151"/>
      <c r="H195" s="153"/>
      <c r="I195" s="155"/>
      <c r="J195" s="128"/>
      <c r="K195" s="160"/>
      <c r="L195" s="162"/>
      <c r="M195" s="128"/>
      <c r="N195" s="160"/>
      <c r="O195" s="128"/>
      <c r="P195" s="158"/>
      <c r="Q195" s="128"/>
      <c r="R195" s="158"/>
      <c r="S195" s="156"/>
      <c r="T195" s="177"/>
      <c r="U195" s="179"/>
      <c r="V195" s="156"/>
      <c r="W195" s="177"/>
      <c r="X195" s="179"/>
      <c r="Y195" s="181"/>
      <c r="Z195" s="182"/>
      <c r="AA195" s="184"/>
      <c r="AB195" s="184"/>
      <c r="AC195" s="184"/>
      <c r="AD195" s="170"/>
      <c r="AE195" s="12"/>
      <c r="AF195" s="164"/>
      <c r="AG195" s="164" t="s">
        <v>123</v>
      </c>
      <c r="AH195" s="132" t="s">
        <v>350</v>
      </c>
      <c r="AI195" s="172"/>
      <c r="AJ195" s="172"/>
      <c r="AK195" s="172"/>
      <c r="AL195" s="173"/>
      <c r="AM195" s="166">
        <v>29</v>
      </c>
      <c r="AN195" s="166">
        <v>90</v>
      </c>
      <c r="AO195" s="168">
        <v>0.8</v>
      </c>
      <c r="AQ195" s="185">
        <f>IF(G195="x", 1,0)</f>
        <v>0</v>
      </c>
      <c r="AR195" s="185">
        <f>IF(H195="x", 1,0)</f>
        <v>0</v>
      </c>
      <c r="AU195" s="344">
        <f>IF(A195="","",6)</f>
        <v>6</v>
      </c>
    </row>
    <row r="196" spans="1:47" ht="18" customHeight="1" thickBot="1" x14ac:dyDescent="0.25">
      <c r="A196" s="131"/>
      <c r="B196" s="135"/>
      <c r="C196" s="136"/>
      <c r="D196" s="136"/>
      <c r="E196" s="136"/>
      <c r="F196" s="137"/>
      <c r="G196" s="152"/>
      <c r="H196" s="154"/>
      <c r="I196" s="154"/>
      <c r="J196" s="129"/>
      <c r="K196" s="161"/>
      <c r="L196" s="163"/>
      <c r="M196" s="129"/>
      <c r="N196" s="161"/>
      <c r="O196" s="129"/>
      <c r="P196" s="159"/>
      <c r="Q196" s="129"/>
      <c r="R196" s="159"/>
      <c r="S196" s="157"/>
      <c r="T196" s="178"/>
      <c r="U196" s="180"/>
      <c r="V196" s="157"/>
      <c r="W196" s="178"/>
      <c r="X196" s="180"/>
      <c r="Y196" s="157"/>
      <c r="Z196" s="183"/>
      <c r="AA196" s="183"/>
      <c r="AB196" s="183"/>
      <c r="AC196" s="183"/>
      <c r="AD196" s="171"/>
      <c r="AE196" s="112"/>
      <c r="AF196" s="165"/>
      <c r="AG196" s="165"/>
      <c r="AH196" s="174"/>
      <c r="AI196" s="175"/>
      <c r="AJ196" s="175"/>
      <c r="AK196" s="175"/>
      <c r="AL196" s="176"/>
      <c r="AM196" s="167"/>
      <c r="AN196" s="167"/>
      <c r="AO196" s="169"/>
      <c r="AQ196" s="185"/>
      <c r="AR196" s="185"/>
      <c r="AU196" s="344"/>
    </row>
    <row r="197" spans="1:47" ht="18" customHeight="1" x14ac:dyDescent="0.2">
      <c r="A197" s="130"/>
      <c r="B197" s="132"/>
      <c r="C197" s="133"/>
      <c r="D197" s="133"/>
      <c r="E197" s="133"/>
      <c r="F197" s="134"/>
      <c r="G197" s="151"/>
      <c r="H197" s="153"/>
      <c r="I197" s="155"/>
      <c r="J197" s="128"/>
      <c r="K197" s="160"/>
      <c r="L197" s="162"/>
      <c r="M197" s="128"/>
      <c r="N197" s="160"/>
      <c r="O197" s="128"/>
      <c r="P197" s="158"/>
      <c r="Q197" s="128"/>
      <c r="R197" s="158"/>
      <c r="S197" s="156"/>
      <c r="T197" s="177"/>
      <c r="U197" s="179"/>
      <c r="V197" s="156"/>
      <c r="W197" s="177"/>
      <c r="X197" s="179"/>
      <c r="Y197" s="181"/>
      <c r="Z197" s="182"/>
      <c r="AA197" s="184"/>
      <c r="AB197" s="184"/>
      <c r="AC197" s="184"/>
      <c r="AD197" s="170"/>
      <c r="AE197" s="12"/>
      <c r="AF197" s="164"/>
      <c r="AG197" s="164"/>
      <c r="AH197" s="132"/>
      <c r="AI197" s="172"/>
      <c r="AJ197" s="172"/>
      <c r="AK197" s="172"/>
      <c r="AL197" s="173"/>
      <c r="AM197" s="166"/>
      <c r="AN197" s="166"/>
      <c r="AO197" s="168"/>
      <c r="AQ197" s="185">
        <f>IF(G197="x", 1,0)</f>
        <v>0</v>
      </c>
      <c r="AR197" s="185">
        <f>IF(H197="x", 1,0)</f>
        <v>0</v>
      </c>
      <c r="AU197" s="344" t="str">
        <f>IF(A197="","",6)</f>
        <v/>
      </c>
    </row>
    <row r="198" spans="1:47" ht="18" customHeight="1" thickBot="1" x14ac:dyDescent="0.25">
      <c r="A198" s="131"/>
      <c r="B198" s="135"/>
      <c r="C198" s="136"/>
      <c r="D198" s="136"/>
      <c r="E198" s="136"/>
      <c r="F198" s="137"/>
      <c r="G198" s="152"/>
      <c r="H198" s="154"/>
      <c r="I198" s="154"/>
      <c r="J198" s="129"/>
      <c r="K198" s="161"/>
      <c r="L198" s="163"/>
      <c r="M198" s="129"/>
      <c r="N198" s="161"/>
      <c r="O198" s="129"/>
      <c r="P198" s="159"/>
      <c r="Q198" s="129"/>
      <c r="R198" s="159"/>
      <c r="S198" s="157"/>
      <c r="T198" s="178"/>
      <c r="U198" s="180"/>
      <c r="V198" s="157"/>
      <c r="W198" s="178"/>
      <c r="X198" s="180"/>
      <c r="Y198" s="157"/>
      <c r="Z198" s="183"/>
      <c r="AA198" s="183"/>
      <c r="AB198" s="183"/>
      <c r="AC198" s="183"/>
      <c r="AD198" s="171"/>
      <c r="AE198" s="112"/>
      <c r="AF198" s="165"/>
      <c r="AG198" s="165"/>
      <c r="AH198" s="174"/>
      <c r="AI198" s="175"/>
      <c r="AJ198" s="175"/>
      <c r="AK198" s="175"/>
      <c r="AL198" s="176"/>
      <c r="AM198" s="167"/>
      <c r="AN198" s="167"/>
      <c r="AO198" s="169"/>
      <c r="AQ198" s="185"/>
      <c r="AR198" s="185"/>
      <c r="AU198" s="344"/>
    </row>
    <row r="199" spans="1:47" ht="18" customHeight="1" x14ac:dyDescent="0.2">
      <c r="A199" s="130"/>
      <c r="B199" s="132"/>
      <c r="C199" s="133"/>
      <c r="D199" s="133"/>
      <c r="E199" s="133"/>
      <c r="F199" s="134"/>
      <c r="G199" s="151"/>
      <c r="H199" s="153"/>
      <c r="I199" s="155"/>
      <c r="J199" s="128"/>
      <c r="K199" s="160"/>
      <c r="L199" s="162"/>
      <c r="M199" s="128"/>
      <c r="N199" s="160"/>
      <c r="O199" s="128"/>
      <c r="P199" s="158"/>
      <c r="Q199" s="128"/>
      <c r="R199" s="158"/>
      <c r="S199" s="156"/>
      <c r="T199" s="177"/>
      <c r="U199" s="179"/>
      <c r="V199" s="156"/>
      <c r="W199" s="177"/>
      <c r="X199" s="179"/>
      <c r="Y199" s="181"/>
      <c r="Z199" s="182"/>
      <c r="AA199" s="184"/>
      <c r="AB199" s="184"/>
      <c r="AC199" s="184"/>
      <c r="AD199" s="170"/>
      <c r="AE199" s="12"/>
      <c r="AF199" s="164"/>
      <c r="AG199" s="164"/>
      <c r="AH199" s="132"/>
      <c r="AI199" s="172"/>
      <c r="AJ199" s="172"/>
      <c r="AK199" s="172"/>
      <c r="AL199" s="173"/>
      <c r="AM199" s="166"/>
      <c r="AN199" s="166"/>
      <c r="AO199" s="168"/>
      <c r="AQ199" s="185">
        <f>IF(G199="x", 1,0)</f>
        <v>0</v>
      </c>
      <c r="AR199" s="185">
        <f>IF(H199="x", 1,0)</f>
        <v>0</v>
      </c>
      <c r="AU199" s="344" t="str">
        <f>IF(A199="","",6)</f>
        <v/>
      </c>
    </row>
    <row r="200" spans="1:47" ht="18" customHeight="1" thickBot="1" x14ac:dyDescent="0.25">
      <c r="A200" s="131"/>
      <c r="B200" s="135"/>
      <c r="C200" s="136"/>
      <c r="D200" s="136"/>
      <c r="E200" s="136"/>
      <c r="F200" s="137"/>
      <c r="G200" s="152"/>
      <c r="H200" s="154"/>
      <c r="I200" s="154"/>
      <c r="J200" s="129"/>
      <c r="K200" s="161"/>
      <c r="L200" s="163"/>
      <c r="M200" s="129"/>
      <c r="N200" s="161"/>
      <c r="O200" s="129"/>
      <c r="P200" s="159"/>
      <c r="Q200" s="129"/>
      <c r="R200" s="159"/>
      <c r="S200" s="157"/>
      <c r="T200" s="178"/>
      <c r="U200" s="180"/>
      <c r="V200" s="157"/>
      <c r="W200" s="178"/>
      <c r="X200" s="180"/>
      <c r="Y200" s="157"/>
      <c r="Z200" s="183"/>
      <c r="AA200" s="183"/>
      <c r="AB200" s="183"/>
      <c r="AC200" s="183"/>
      <c r="AD200" s="171"/>
      <c r="AE200" s="112"/>
      <c r="AF200" s="165"/>
      <c r="AG200" s="165"/>
      <c r="AH200" s="174"/>
      <c r="AI200" s="175"/>
      <c r="AJ200" s="175"/>
      <c r="AK200" s="175"/>
      <c r="AL200" s="176"/>
      <c r="AM200" s="167"/>
      <c r="AN200" s="167"/>
      <c r="AO200" s="169"/>
      <c r="AQ200" s="185"/>
      <c r="AR200" s="185"/>
      <c r="AU200" s="344"/>
    </row>
    <row r="201" spans="1:47" ht="18" customHeight="1" x14ac:dyDescent="0.2">
      <c r="A201" s="130"/>
      <c r="B201" s="132"/>
      <c r="C201" s="133"/>
      <c r="D201" s="133"/>
      <c r="E201" s="133"/>
      <c r="F201" s="134"/>
      <c r="G201" s="151"/>
      <c r="H201" s="153"/>
      <c r="I201" s="155"/>
      <c r="J201" s="128"/>
      <c r="K201" s="160"/>
      <c r="L201" s="162"/>
      <c r="M201" s="128"/>
      <c r="N201" s="160"/>
      <c r="O201" s="128"/>
      <c r="P201" s="158"/>
      <c r="Q201" s="128"/>
      <c r="R201" s="158"/>
      <c r="S201" s="156"/>
      <c r="T201" s="177"/>
      <c r="U201" s="179"/>
      <c r="V201" s="156"/>
      <c r="W201" s="177"/>
      <c r="X201" s="179"/>
      <c r="Y201" s="181"/>
      <c r="Z201" s="182"/>
      <c r="AA201" s="184"/>
      <c r="AB201" s="184"/>
      <c r="AC201" s="184"/>
      <c r="AD201" s="170"/>
      <c r="AE201" s="12"/>
      <c r="AF201" s="164"/>
      <c r="AG201" s="164"/>
      <c r="AH201" s="132"/>
      <c r="AI201" s="172"/>
      <c r="AJ201" s="172"/>
      <c r="AK201" s="172"/>
      <c r="AL201" s="173"/>
      <c r="AM201" s="166"/>
      <c r="AN201" s="166"/>
      <c r="AO201" s="168"/>
      <c r="AQ201" s="185">
        <f>IF(G201="x", 1,0)</f>
        <v>0</v>
      </c>
      <c r="AR201" s="185">
        <f>IF(H201="x", 1,0)</f>
        <v>0</v>
      </c>
      <c r="AU201" s="344" t="str">
        <f>IF(A201="","",6)</f>
        <v/>
      </c>
    </row>
    <row r="202" spans="1:47" ht="18" customHeight="1" thickBot="1" x14ac:dyDescent="0.25">
      <c r="A202" s="131"/>
      <c r="B202" s="135"/>
      <c r="C202" s="136"/>
      <c r="D202" s="136"/>
      <c r="E202" s="136"/>
      <c r="F202" s="137"/>
      <c r="G202" s="152"/>
      <c r="H202" s="154"/>
      <c r="I202" s="154"/>
      <c r="J202" s="129"/>
      <c r="K202" s="161"/>
      <c r="L202" s="163"/>
      <c r="M202" s="129"/>
      <c r="N202" s="161"/>
      <c r="O202" s="129"/>
      <c r="P202" s="159"/>
      <c r="Q202" s="129"/>
      <c r="R202" s="159"/>
      <c r="S202" s="157"/>
      <c r="T202" s="178"/>
      <c r="U202" s="180"/>
      <c r="V202" s="157"/>
      <c r="W202" s="178"/>
      <c r="X202" s="180"/>
      <c r="Y202" s="157"/>
      <c r="Z202" s="183"/>
      <c r="AA202" s="183"/>
      <c r="AB202" s="183"/>
      <c r="AC202" s="183"/>
      <c r="AD202" s="171"/>
      <c r="AE202" s="112"/>
      <c r="AF202" s="165"/>
      <c r="AG202" s="165"/>
      <c r="AH202" s="174"/>
      <c r="AI202" s="175"/>
      <c r="AJ202" s="175"/>
      <c r="AK202" s="175"/>
      <c r="AL202" s="176"/>
      <c r="AM202" s="167"/>
      <c r="AN202" s="167"/>
      <c r="AO202" s="169"/>
      <c r="AQ202" s="185"/>
      <c r="AR202" s="185"/>
      <c r="AU202" s="344"/>
    </row>
    <row r="203" spans="1:47" ht="18" customHeight="1" x14ac:dyDescent="0.2">
      <c r="A203" s="130"/>
      <c r="B203" s="132"/>
      <c r="C203" s="133"/>
      <c r="D203" s="133"/>
      <c r="E203" s="133"/>
      <c r="F203" s="134"/>
      <c r="G203" s="151"/>
      <c r="H203" s="153"/>
      <c r="I203" s="155"/>
      <c r="J203" s="128"/>
      <c r="K203" s="160"/>
      <c r="L203" s="162"/>
      <c r="M203" s="128"/>
      <c r="N203" s="160"/>
      <c r="O203" s="128"/>
      <c r="P203" s="158"/>
      <c r="Q203" s="128"/>
      <c r="R203" s="158"/>
      <c r="S203" s="156"/>
      <c r="T203" s="177"/>
      <c r="U203" s="179"/>
      <c r="V203" s="156"/>
      <c r="W203" s="177"/>
      <c r="X203" s="179"/>
      <c r="Y203" s="181"/>
      <c r="Z203" s="182"/>
      <c r="AA203" s="184"/>
      <c r="AB203" s="184"/>
      <c r="AC203" s="184"/>
      <c r="AD203" s="170"/>
      <c r="AE203" s="12"/>
      <c r="AF203" s="164"/>
      <c r="AG203" s="164"/>
      <c r="AH203" s="132"/>
      <c r="AI203" s="172"/>
      <c r="AJ203" s="172"/>
      <c r="AK203" s="172"/>
      <c r="AL203" s="173"/>
      <c r="AM203" s="166"/>
      <c r="AN203" s="166"/>
      <c r="AO203" s="168"/>
      <c r="AQ203" s="185">
        <f>IF(G203="x", 1,0)</f>
        <v>0</v>
      </c>
      <c r="AR203" s="185">
        <f>IF(H203="x", 1,0)</f>
        <v>0</v>
      </c>
      <c r="AU203" s="344" t="str">
        <f>IF(A203="","",6)</f>
        <v/>
      </c>
    </row>
    <row r="204" spans="1:47" ht="18" customHeight="1" thickBot="1" x14ac:dyDescent="0.25">
      <c r="A204" s="131"/>
      <c r="B204" s="135"/>
      <c r="C204" s="136"/>
      <c r="D204" s="136"/>
      <c r="E204" s="136"/>
      <c r="F204" s="137"/>
      <c r="G204" s="152"/>
      <c r="H204" s="154"/>
      <c r="I204" s="154"/>
      <c r="J204" s="129"/>
      <c r="K204" s="161"/>
      <c r="L204" s="163"/>
      <c r="M204" s="129"/>
      <c r="N204" s="161"/>
      <c r="O204" s="129"/>
      <c r="P204" s="159"/>
      <c r="Q204" s="129"/>
      <c r="R204" s="159"/>
      <c r="S204" s="157"/>
      <c r="T204" s="178"/>
      <c r="U204" s="180"/>
      <c r="V204" s="157"/>
      <c r="W204" s="178"/>
      <c r="X204" s="180"/>
      <c r="Y204" s="157"/>
      <c r="Z204" s="183"/>
      <c r="AA204" s="183"/>
      <c r="AB204" s="183"/>
      <c r="AC204" s="183"/>
      <c r="AD204" s="171"/>
      <c r="AE204" s="112"/>
      <c r="AF204" s="165"/>
      <c r="AG204" s="165"/>
      <c r="AH204" s="174"/>
      <c r="AI204" s="175"/>
      <c r="AJ204" s="175"/>
      <c r="AK204" s="175"/>
      <c r="AL204" s="176"/>
      <c r="AM204" s="167"/>
      <c r="AN204" s="167"/>
      <c r="AO204" s="169"/>
      <c r="AQ204" s="185"/>
      <c r="AR204" s="185"/>
      <c r="AU204" s="344"/>
    </row>
    <row r="205" spans="1:47" ht="18" customHeight="1" x14ac:dyDescent="0.2">
      <c r="A205" s="130"/>
      <c r="B205" s="132"/>
      <c r="C205" s="133"/>
      <c r="D205" s="133"/>
      <c r="E205" s="133"/>
      <c r="F205" s="134"/>
      <c r="G205" s="151"/>
      <c r="H205" s="153"/>
      <c r="I205" s="155"/>
      <c r="J205" s="128"/>
      <c r="K205" s="160"/>
      <c r="L205" s="162"/>
      <c r="M205" s="128"/>
      <c r="N205" s="160"/>
      <c r="O205" s="128"/>
      <c r="P205" s="158"/>
      <c r="Q205" s="128"/>
      <c r="R205" s="158"/>
      <c r="S205" s="156"/>
      <c r="T205" s="177"/>
      <c r="U205" s="179"/>
      <c r="V205" s="156"/>
      <c r="W205" s="177"/>
      <c r="X205" s="179"/>
      <c r="Y205" s="181"/>
      <c r="Z205" s="182"/>
      <c r="AA205" s="184"/>
      <c r="AB205" s="184"/>
      <c r="AC205" s="184"/>
      <c r="AD205" s="170"/>
      <c r="AE205" s="12"/>
      <c r="AF205" s="164"/>
      <c r="AG205" s="164"/>
      <c r="AH205" s="132"/>
      <c r="AI205" s="172"/>
      <c r="AJ205" s="172"/>
      <c r="AK205" s="172"/>
      <c r="AL205" s="173"/>
      <c r="AM205" s="166"/>
      <c r="AN205" s="166"/>
      <c r="AO205" s="168"/>
      <c r="AQ205" s="185">
        <f>IF(G205="x", 1,0)</f>
        <v>0</v>
      </c>
      <c r="AR205" s="185">
        <f>IF(H205="x", 1,0)</f>
        <v>0</v>
      </c>
      <c r="AU205" s="344" t="str">
        <f>IF(A205="","",6)</f>
        <v/>
      </c>
    </row>
    <row r="206" spans="1:47" ht="18" customHeight="1" thickBot="1" x14ac:dyDescent="0.25">
      <c r="A206" s="131"/>
      <c r="B206" s="135"/>
      <c r="C206" s="136"/>
      <c r="D206" s="136"/>
      <c r="E206" s="136"/>
      <c r="F206" s="137"/>
      <c r="G206" s="152"/>
      <c r="H206" s="154"/>
      <c r="I206" s="154"/>
      <c r="J206" s="129"/>
      <c r="K206" s="161"/>
      <c r="L206" s="163"/>
      <c r="M206" s="129"/>
      <c r="N206" s="161"/>
      <c r="O206" s="129"/>
      <c r="P206" s="159"/>
      <c r="Q206" s="129"/>
      <c r="R206" s="159"/>
      <c r="S206" s="157"/>
      <c r="T206" s="178"/>
      <c r="U206" s="180"/>
      <c r="V206" s="157"/>
      <c r="W206" s="178"/>
      <c r="X206" s="180"/>
      <c r="Y206" s="157"/>
      <c r="Z206" s="183"/>
      <c r="AA206" s="183"/>
      <c r="AB206" s="183"/>
      <c r="AC206" s="183"/>
      <c r="AD206" s="171"/>
      <c r="AE206" s="112"/>
      <c r="AF206" s="165"/>
      <c r="AG206" s="165"/>
      <c r="AH206" s="174"/>
      <c r="AI206" s="175"/>
      <c r="AJ206" s="175"/>
      <c r="AK206" s="175"/>
      <c r="AL206" s="176"/>
      <c r="AM206" s="167"/>
      <c r="AN206" s="167"/>
      <c r="AO206" s="169"/>
      <c r="AQ206" s="185"/>
      <c r="AR206" s="185"/>
      <c r="AU206" s="344"/>
    </row>
    <row r="207" spans="1:47" ht="18" customHeight="1" x14ac:dyDescent="0.2">
      <c r="A207" s="130"/>
      <c r="B207" s="132"/>
      <c r="C207" s="133"/>
      <c r="D207" s="133"/>
      <c r="E207" s="133"/>
      <c r="F207" s="134"/>
      <c r="G207" s="151"/>
      <c r="H207" s="153"/>
      <c r="I207" s="155"/>
      <c r="J207" s="128"/>
      <c r="K207" s="160"/>
      <c r="L207" s="162"/>
      <c r="M207" s="128"/>
      <c r="N207" s="160"/>
      <c r="O207" s="128"/>
      <c r="P207" s="158"/>
      <c r="Q207" s="128"/>
      <c r="R207" s="158"/>
      <c r="S207" s="156"/>
      <c r="T207" s="177"/>
      <c r="U207" s="179"/>
      <c r="V207" s="156"/>
      <c r="W207" s="177"/>
      <c r="X207" s="179"/>
      <c r="Y207" s="181"/>
      <c r="Z207" s="182"/>
      <c r="AA207" s="184"/>
      <c r="AB207" s="184"/>
      <c r="AC207" s="184"/>
      <c r="AD207" s="170"/>
      <c r="AE207" s="12"/>
      <c r="AF207" s="164"/>
      <c r="AG207" s="164"/>
      <c r="AH207" s="132"/>
      <c r="AI207" s="172"/>
      <c r="AJ207" s="172"/>
      <c r="AK207" s="172"/>
      <c r="AL207" s="173"/>
      <c r="AM207" s="166"/>
      <c r="AN207" s="166"/>
      <c r="AO207" s="168"/>
      <c r="AQ207" s="185">
        <f>IF(G207="x", 1,0)</f>
        <v>0</v>
      </c>
      <c r="AR207" s="185">
        <f>IF(H207="x", 1,0)</f>
        <v>0</v>
      </c>
      <c r="AU207" s="344" t="str">
        <f>IF(A207="","",6)</f>
        <v/>
      </c>
    </row>
    <row r="208" spans="1:47" ht="18" customHeight="1" thickBot="1" x14ac:dyDescent="0.25">
      <c r="A208" s="131"/>
      <c r="B208" s="135"/>
      <c r="C208" s="136"/>
      <c r="D208" s="136"/>
      <c r="E208" s="136"/>
      <c r="F208" s="137"/>
      <c r="G208" s="152"/>
      <c r="H208" s="154"/>
      <c r="I208" s="154"/>
      <c r="J208" s="129"/>
      <c r="K208" s="161"/>
      <c r="L208" s="163"/>
      <c r="M208" s="129"/>
      <c r="N208" s="161"/>
      <c r="O208" s="129"/>
      <c r="P208" s="159"/>
      <c r="Q208" s="129"/>
      <c r="R208" s="159"/>
      <c r="S208" s="157"/>
      <c r="T208" s="178"/>
      <c r="U208" s="180"/>
      <c r="V208" s="157"/>
      <c r="W208" s="178"/>
      <c r="X208" s="180"/>
      <c r="Y208" s="157"/>
      <c r="Z208" s="183"/>
      <c r="AA208" s="183"/>
      <c r="AB208" s="183"/>
      <c r="AC208" s="183"/>
      <c r="AD208" s="171"/>
      <c r="AE208" s="112"/>
      <c r="AF208" s="165"/>
      <c r="AG208" s="165"/>
      <c r="AH208" s="174"/>
      <c r="AI208" s="175"/>
      <c r="AJ208" s="175"/>
      <c r="AK208" s="175"/>
      <c r="AL208" s="176"/>
      <c r="AM208" s="167"/>
      <c r="AN208" s="167"/>
      <c r="AO208" s="169"/>
      <c r="AQ208" s="185"/>
      <c r="AR208" s="185"/>
      <c r="AU208" s="344"/>
    </row>
    <row r="209" spans="1:47" ht="18" customHeight="1" x14ac:dyDescent="0.2">
      <c r="A209" s="130"/>
      <c r="B209" s="132"/>
      <c r="C209" s="133"/>
      <c r="D209" s="133"/>
      <c r="E209" s="133"/>
      <c r="F209" s="134"/>
      <c r="G209" s="151"/>
      <c r="H209" s="153"/>
      <c r="I209" s="155"/>
      <c r="J209" s="128"/>
      <c r="K209" s="160"/>
      <c r="L209" s="162"/>
      <c r="M209" s="128"/>
      <c r="N209" s="160"/>
      <c r="O209" s="128"/>
      <c r="P209" s="158"/>
      <c r="Q209" s="128"/>
      <c r="R209" s="158"/>
      <c r="S209" s="156"/>
      <c r="T209" s="177"/>
      <c r="U209" s="179"/>
      <c r="V209" s="156"/>
      <c r="W209" s="177"/>
      <c r="X209" s="179"/>
      <c r="Y209" s="181"/>
      <c r="Z209" s="182"/>
      <c r="AA209" s="184"/>
      <c r="AB209" s="184"/>
      <c r="AC209" s="184"/>
      <c r="AD209" s="170"/>
      <c r="AE209" s="12"/>
      <c r="AF209" s="164"/>
      <c r="AG209" s="164"/>
      <c r="AH209" s="132"/>
      <c r="AI209" s="172"/>
      <c r="AJ209" s="172"/>
      <c r="AK209" s="172"/>
      <c r="AL209" s="173"/>
      <c r="AM209" s="166"/>
      <c r="AN209" s="166"/>
      <c r="AO209" s="168"/>
      <c r="AQ209" s="185">
        <f>IF(G209="x", 1,0)</f>
        <v>0</v>
      </c>
      <c r="AR209" s="185">
        <f>IF(H209="x", 1,0)</f>
        <v>0</v>
      </c>
      <c r="AU209" s="344" t="str">
        <f>IF(A209="","",6)</f>
        <v/>
      </c>
    </row>
    <row r="210" spans="1:47" ht="18" customHeight="1" thickBot="1" x14ac:dyDescent="0.25">
      <c r="A210" s="131"/>
      <c r="B210" s="135"/>
      <c r="C210" s="136"/>
      <c r="D210" s="136"/>
      <c r="E210" s="136"/>
      <c r="F210" s="137"/>
      <c r="G210" s="152"/>
      <c r="H210" s="154"/>
      <c r="I210" s="154"/>
      <c r="J210" s="129"/>
      <c r="K210" s="161"/>
      <c r="L210" s="163"/>
      <c r="M210" s="129"/>
      <c r="N210" s="161"/>
      <c r="O210" s="129"/>
      <c r="P210" s="159"/>
      <c r="Q210" s="129"/>
      <c r="R210" s="159"/>
      <c r="S210" s="157"/>
      <c r="T210" s="178"/>
      <c r="U210" s="180"/>
      <c r="V210" s="157"/>
      <c r="W210" s="178"/>
      <c r="X210" s="180"/>
      <c r="Y210" s="157"/>
      <c r="Z210" s="183"/>
      <c r="AA210" s="183"/>
      <c r="AB210" s="183"/>
      <c r="AC210" s="183"/>
      <c r="AD210" s="171"/>
      <c r="AE210" s="112"/>
      <c r="AF210" s="165"/>
      <c r="AG210" s="165"/>
      <c r="AH210" s="174"/>
      <c r="AI210" s="175"/>
      <c r="AJ210" s="175"/>
      <c r="AK210" s="175"/>
      <c r="AL210" s="176"/>
      <c r="AM210" s="167"/>
      <c r="AN210" s="167"/>
      <c r="AO210" s="169"/>
      <c r="AQ210" s="185"/>
      <c r="AR210" s="185"/>
      <c r="AU210" s="344"/>
    </row>
    <row r="211" spans="1:47" ht="18" customHeight="1" x14ac:dyDescent="0.2">
      <c r="A211" s="130"/>
      <c r="B211" s="132"/>
      <c r="C211" s="133"/>
      <c r="D211" s="133"/>
      <c r="E211" s="133"/>
      <c r="F211" s="134"/>
      <c r="G211" s="151"/>
      <c r="H211" s="153"/>
      <c r="I211" s="155"/>
      <c r="J211" s="128"/>
      <c r="K211" s="160"/>
      <c r="L211" s="162"/>
      <c r="M211" s="128"/>
      <c r="N211" s="160"/>
      <c r="O211" s="128"/>
      <c r="P211" s="158"/>
      <c r="Q211" s="128"/>
      <c r="R211" s="158"/>
      <c r="S211" s="156"/>
      <c r="T211" s="177"/>
      <c r="U211" s="179"/>
      <c r="V211" s="156"/>
      <c r="W211" s="177"/>
      <c r="X211" s="179"/>
      <c r="Y211" s="181"/>
      <c r="Z211" s="182"/>
      <c r="AA211" s="184"/>
      <c r="AB211" s="184"/>
      <c r="AC211" s="184"/>
      <c r="AD211" s="170"/>
      <c r="AE211" s="12"/>
      <c r="AF211" s="164"/>
      <c r="AG211" s="164"/>
      <c r="AH211" s="132"/>
      <c r="AI211" s="172"/>
      <c r="AJ211" s="172"/>
      <c r="AK211" s="172"/>
      <c r="AL211" s="173"/>
      <c r="AM211" s="166"/>
      <c r="AN211" s="166"/>
      <c r="AO211" s="168"/>
      <c r="AQ211" s="185">
        <f>IF(G211="x", 1,0)</f>
        <v>0</v>
      </c>
      <c r="AR211" s="185">
        <f>IF(H211="x", 1,0)</f>
        <v>0</v>
      </c>
      <c r="AU211" s="344" t="str">
        <f>IF(A211="","",6)</f>
        <v/>
      </c>
    </row>
    <row r="212" spans="1:47" ht="18" customHeight="1" thickBot="1" x14ac:dyDescent="0.25">
      <c r="A212" s="131"/>
      <c r="B212" s="135"/>
      <c r="C212" s="136"/>
      <c r="D212" s="136"/>
      <c r="E212" s="136"/>
      <c r="F212" s="137"/>
      <c r="G212" s="152"/>
      <c r="H212" s="154"/>
      <c r="I212" s="154"/>
      <c r="J212" s="129"/>
      <c r="K212" s="161"/>
      <c r="L212" s="163"/>
      <c r="M212" s="129"/>
      <c r="N212" s="161"/>
      <c r="O212" s="129"/>
      <c r="P212" s="159"/>
      <c r="Q212" s="129"/>
      <c r="R212" s="159"/>
      <c r="S212" s="157"/>
      <c r="T212" s="178"/>
      <c r="U212" s="180"/>
      <c r="V212" s="157"/>
      <c r="W212" s="178"/>
      <c r="X212" s="180"/>
      <c r="Y212" s="157"/>
      <c r="Z212" s="183"/>
      <c r="AA212" s="183"/>
      <c r="AB212" s="183"/>
      <c r="AC212" s="183"/>
      <c r="AD212" s="171"/>
      <c r="AE212" s="112"/>
      <c r="AF212" s="165"/>
      <c r="AG212" s="165"/>
      <c r="AH212" s="174"/>
      <c r="AI212" s="175"/>
      <c r="AJ212" s="175"/>
      <c r="AK212" s="175"/>
      <c r="AL212" s="176"/>
      <c r="AM212" s="167"/>
      <c r="AN212" s="167"/>
      <c r="AO212" s="169"/>
      <c r="AQ212" s="185"/>
      <c r="AR212" s="185"/>
      <c r="AU212" s="344"/>
    </row>
    <row r="213" spans="1:47" ht="18" customHeight="1" x14ac:dyDescent="0.2">
      <c r="A213" s="130"/>
      <c r="B213" s="132"/>
      <c r="C213" s="133"/>
      <c r="D213" s="133"/>
      <c r="E213" s="133"/>
      <c r="F213" s="134"/>
      <c r="G213" s="151"/>
      <c r="H213" s="153"/>
      <c r="I213" s="155"/>
      <c r="J213" s="128"/>
      <c r="K213" s="160"/>
      <c r="L213" s="162"/>
      <c r="M213" s="128"/>
      <c r="N213" s="160"/>
      <c r="O213" s="128"/>
      <c r="P213" s="158"/>
      <c r="Q213" s="128"/>
      <c r="R213" s="158"/>
      <c r="S213" s="156"/>
      <c r="T213" s="177"/>
      <c r="U213" s="179"/>
      <c r="V213" s="156"/>
      <c r="W213" s="177"/>
      <c r="X213" s="179"/>
      <c r="Y213" s="181"/>
      <c r="Z213" s="182"/>
      <c r="AA213" s="184"/>
      <c r="AB213" s="184"/>
      <c r="AC213" s="184"/>
      <c r="AD213" s="170"/>
      <c r="AE213" s="12"/>
      <c r="AF213" s="164"/>
      <c r="AG213" s="164"/>
      <c r="AH213" s="132"/>
      <c r="AI213" s="172"/>
      <c r="AJ213" s="172"/>
      <c r="AK213" s="172"/>
      <c r="AL213" s="173"/>
      <c r="AM213" s="166"/>
      <c r="AN213" s="166"/>
      <c r="AO213" s="168"/>
      <c r="AQ213" s="185">
        <f>IF(G213="x", 1,0)</f>
        <v>0</v>
      </c>
      <c r="AR213" s="185">
        <f>IF(H213="x", 1,0)</f>
        <v>0</v>
      </c>
      <c r="AU213" s="344" t="str">
        <f>IF(A213="","",6)</f>
        <v/>
      </c>
    </row>
    <row r="214" spans="1:47" ht="18" customHeight="1" thickBot="1" x14ac:dyDescent="0.25">
      <c r="A214" s="131"/>
      <c r="B214" s="135"/>
      <c r="C214" s="136"/>
      <c r="D214" s="136"/>
      <c r="E214" s="136"/>
      <c r="F214" s="137"/>
      <c r="G214" s="152"/>
      <c r="H214" s="154"/>
      <c r="I214" s="154"/>
      <c r="J214" s="129"/>
      <c r="K214" s="161"/>
      <c r="L214" s="163"/>
      <c r="M214" s="129"/>
      <c r="N214" s="161"/>
      <c r="O214" s="129"/>
      <c r="P214" s="159"/>
      <c r="Q214" s="129"/>
      <c r="R214" s="159"/>
      <c r="S214" s="157"/>
      <c r="T214" s="178"/>
      <c r="U214" s="180"/>
      <c r="V214" s="157"/>
      <c r="W214" s="178"/>
      <c r="X214" s="180"/>
      <c r="Y214" s="157"/>
      <c r="Z214" s="183"/>
      <c r="AA214" s="183"/>
      <c r="AB214" s="183"/>
      <c r="AC214" s="183"/>
      <c r="AD214" s="171"/>
      <c r="AE214" s="112"/>
      <c r="AF214" s="165"/>
      <c r="AG214" s="165"/>
      <c r="AH214" s="174"/>
      <c r="AI214" s="175"/>
      <c r="AJ214" s="175"/>
      <c r="AK214" s="175"/>
      <c r="AL214" s="176"/>
      <c r="AM214" s="167"/>
      <c r="AN214" s="167"/>
      <c r="AO214" s="169"/>
      <c r="AQ214" s="185"/>
      <c r="AR214" s="185"/>
      <c r="AU214" s="344"/>
    </row>
    <row r="215" spans="1:47" ht="18" customHeight="1" x14ac:dyDescent="0.2">
      <c r="A215" s="130"/>
      <c r="B215" s="132"/>
      <c r="C215" s="133"/>
      <c r="D215" s="133"/>
      <c r="E215" s="133"/>
      <c r="F215" s="134"/>
      <c r="G215" s="151"/>
      <c r="H215" s="153"/>
      <c r="I215" s="155"/>
      <c r="J215" s="128"/>
      <c r="K215" s="160"/>
      <c r="L215" s="162"/>
      <c r="M215" s="128"/>
      <c r="N215" s="160"/>
      <c r="O215" s="128"/>
      <c r="P215" s="158"/>
      <c r="Q215" s="128"/>
      <c r="R215" s="158"/>
      <c r="S215" s="156"/>
      <c r="T215" s="177"/>
      <c r="U215" s="179"/>
      <c r="V215" s="156"/>
      <c r="W215" s="177"/>
      <c r="X215" s="179"/>
      <c r="Y215" s="181"/>
      <c r="Z215" s="182"/>
      <c r="AA215" s="184"/>
      <c r="AB215" s="184"/>
      <c r="AC215" s="184"/>
      <c r="AD215" s="170"/>
      <c r="AE215" s="12"/>
      <c r="AF215" s="164"/>
      <c r="AG215" s="164"/>
      <c r="AH215" s="132"/>
      <c r="AI215" s="172"/>
      <c r="AJ215" s="172"/>
      <c r="AK215" s="172"/>
      <c r="AL215" s="173"/>
      <c r="AM215" s="166"/>
      <c r="AN215" s="166"/>
      <c r="AO215" s="168"/>
      <c r="AQ215" s="185">
        <f>IF(G215="x", 1,0)</f>
        <v>0</v>
      </c>
      <c r="AR215" s="185">
        <f>IF(H215="x", 1,0)</f>
        <v>0</v>
      </c>
      <c r="AU215" s="344" t="str">
        <f>IF(A215="","",6)</f>
        <v/>
      </c>
    </row>
    <row r="216" spans="1:47" ht="18" customHeight="1" thickBot="1" x14ac:dyDescent="0.25">
      <c r="A216" s="131"/>
      <c r="B216" s="135"/>
      <c r="C216" s="136"/>
      <c r="D216" s="136"/>
      <c r="E216" s="136"/>
      <c r="F216" s="137"/>
      <c r="G216" s="152"/>
      <c r="H216" s="154"/>
      <c r="I216" s="154"/>
      <c r="J216" s="129"/>
      <c r="K216" s="161"/>
      <c r="L216" s="163"/>
      <c r="M216" s="129"/>
      <c r="N216" s="161"/>
      <c r="O216" s="129"/>
      <c r="P216" s="159"/>
      <c r="Q216" s="129"/>
      <c r="R216" s="159"/>
      <c r="S216" s="157"/>
      <c r="T216" s="178"/>
      <c r="U216" s="180"/>
      <c r="V216" s="157"/>
      <c r="W216" s="178"/>
      <c r="X216" s="180"/>
      <c r="Y216" s="157"/>
      <c r="Z216" s="183"/>
      <c r="AA216" s="183"/>
      <c r="AB216" s="183"/>
      <c r="AC216" s="183"/>
      <c r="AD216" s="171"/>
      <c r="AE216" s="112"/>
      <c r="AF216" s="165"/>
      <c r="AG216" s="165"/>
      <c r="AH216" s="174"/>
      <c r="AI216" s="175"/>
      <c r="AJ216" s="175"/>
      <c r="AK216" s="175"/>
      <c r="AL216" s="176"/>
      <c r="AM216" s="167"/>
      <c r="AN216" s="167"/>
      <c r="AO216" s="169"/>
      <c r="AQ216" s="185"/>
      <c r="AR216" s="185"/>
      <c r="AU216" s="344"/>
    </row>
    <row r="217" spans="1:47" ht="18" customHeight="1" x14ac:dyDescent="0.2">
      <c r="A217" s="130"/>
      <c r="B217" s="132"/>
      <c r="C217" s="133"/>
      <c r="D217" s="133"/>
      <c r="E217" s="133"/>
      <c r="F217" s="134"/>
      <c r="G217" s="151"/>
      <c r="H217" s="153"/>
      <c r="I217" s="155"/>
      <c r="J217" s="128"/>
      <c r="K217" s="160"/>
      <c r="L217" s="162"/>
      <c r="M217" s="128"/>
      <c r="N217" s="160"/>
      <c r="O217" s="128"/>
      <c r="P217" s="158"/>
      <c r="Q217" s="128"/>
      <c r="R217" s="158"/>
      <c r="S217" s="156"/>
      <c r="T217" s="177"/>
      <c r="U217" s="179"/>
      <c r="V217" s="156"/>
      <c r="W217" s="177"/>
      <c r="X217" s="179"/>
      <c r="Y217" s="181"/>
      <c r="Z217" s="182"/>
      <c r="AA217" s="184"/>
      <c r="AB217" s="184"/>
      <c r="AC217" s="184"/>
      <c r="AD217" s="170"/>
      <c r="AE217" s="12"/>
      <c r="AF217" s="164"/>
      <c r="AG217" s="164"/>
      <c r="AH217" s="132"/>
      <c r="AI217" s="172"/>
      <c r="AJ217" s="172"/>
      <c r="AK217" s="172"/>
      <c r="AL217" s="173"/>
      <c r="AM217" s="166"/>
      <c r="AN217" s="166"/>
      <c r="AO217" s="168"/>
      <c r="AQ217" s="185">
        <f>IF(G217="x", 1,0)</f>
        <v>0</v>
      </c>
      <c r="AR217" s="185">
        <f>IF(H217="x", 1,0)</f>
        <v>0</v>
      </c>
      <c r="AU217" s="344" t="str">
        <f>IF(A217="","",6)</f>
        <v/>
      </c>
    </row>
    <row r="218" spans="1:47" ht="18" customHeight="1" thickBot="1" x14ac:dyDescent="0.25">
      <c r="A218" s="131"/>
      <c r="B218" s="135"/>
      <c r="C218" s="136"/>
      <c r="D218" s="136"/>
      <c r="E218" s="136"/>
      <c r="F218" s="137"/>
      <c r="G218" s="152"/>
      <c r="H218" s="154"/>
      <c r="I218" s="154"/>
      <c r="J218" s="129"/>
      <c r="K218" s="161"/>
      <c r="L218" s="163"/>
      <c r="M218" s="129"/>
      <c r="N218" s="161"/>
      <c r="O218" s="129"/>
      <c r="P218" s="159"/>
      <c r="Q218" s="129"/>
      <c r="R218" s="159"/>
      <c r="S218" s="157"/>
      <c r="T218" s="178"/>
      <c r="U218" s="180"/>
      <c r="V218" s="157"/>
      <c r="W218" s="178"/>
      <c r="X218" s="180"/>
      <c r="Y218" s="157"/>
      <c r="Z218" s="183"/>
      <c r="AA218" s="183"/>
      <c r="AB218" s="183"/>
      <c r="AC218" s="183"/>
      <c r="AD218" s="171"/>
      <c r="AE218" s="112"/>
      <c r="AF218" s="165"/>
      <c r="AG218" s="165"/>
      <c r="AH218" s="174"/>
      <c r="AI218" s="175"/>
      <c r="AJ218" s="175"/>
      <c r="AK218" s="175"/>
      <c r="AL218" s="176"/>
      <c r="AM218" s="167"/>
      <c r="AN218" s="167"/>
      <c r="AO218" s="169"/>
      <c r="AQ218" s="185"/>
      <c r="AR218" s="185"/>
      <c r="AU218" s="344"/>
    </row>
    <row r="219" spans="1:47" ht="18" customHeight="1" x14ac:dyDescent="0.2">
      <c r="A219" s="130"/>
      <c r="B219" s="132"/>
      <c r="C219" s="133"/>
      <c r="D219" s="133"/>
      <c r="E219" s="133"/>
      <c r="F219" s="134"/>
      <c r="G219" s="151"/>
      <c r="H219" s="153"/>
      <c r="I219" s="155"/>
      <c r="J219" s="128"/>
      <c r="K219" s="160"/>
      <c r="L219" s="162"/>
      <c r="M219" s="128"/>
      <c r="N219" s="160"/>
      <c r="O219" s="128"/>
      <c r="P219" s="158"/>
      <c r="Q219" s="128"/>
      <c r="R219" s="158"/>
      <c r="S219" s="156"/>
      <c r="T219" s="177"/>
      <c r="U219" s="179"/>
      <c r="V219" s="156"/>
      <c r="W219" s="177"/>
      <c r="X219" s="179"/>
      <c r="Y219" s="181"/>
      <c r="Z219" s="182"/>
      <c r="AA219" s="184"/>
      <c r="AB219" s="184"/>
      <c r="AC219" s="184"/>
      <c r="AD219" s="170"/>
      <c r="AE219" s="12"/>
      <c r="AF219" s="164"/>
      <c r="AG219" s="164"/>
      <c r="AH219" s="132"/>
      <c r="AI219" s="172"/>
      <c r="AJ219" s="172"/>
      <c r="AK219" s="172"/>
      <c r="AL219" s="173"/>
      <c r="AM219" s="166"/>
      <c r="AN219" s="166"/>
      <c r="AO219" s="168"/>
      <c r="AQ219" s="185">
        <f>IF(G219="x", 1,0)</f>
        <v>0</v>
      </c>
      <c r="AR219" s="185">
        <f>IF(H219="x", 1,0)</f>
        <v>0</v>
      </c>
      <c r="AU219" s="344" t="str">
        <f>IF(A219="","",6)</f>
        <v/>
      </c>
    </row>
    <row r="220" spans="1:47" ht="18" customHeight="1" thickBot="1" x14ac:dyDescent="0.25">
      <c r="A220" s="131"/>
      <c r="B220" s="135"/>
      <c r="C220" s="136"/>
      <c r="D220" s="136"/>
      <c r="E220" s="136"/>
      <c r="F220" s="137"/>
      <c r="G220" s="152"/>
      <c r="H220" s="154"/>
      <c r="I220" s="154"/>
      <c r="J220" s="129"/>
      <c r="K220" s="161"/>
      <c r="L220" s="163"/>
      <c r="M220" s="129"/>
      <c r="N220" s="161"/>
      <c r="O220" s="129"/>
      <c r="P220" s="159"/>
      <c r="Q220" s="129"/>
      <c r="R220" s="159"/>
      <c r="S220" s="157"/>
      <c r="T220" s="178"/>
      <c r="U220" s="180"/>
      <c r="V220" s="157"/>
      <c r="W220" s="178"/>
      <c r="X220" s="180"/>
      <c r="Y220" s="157"/>
      <c r="Z220" s="183"/>
      <c r="AA220" s="183"/>
      <c r="AB220" s="183"/>
      <c r="AC220" s="183"/>
      <c r="AD220" s="171"/>
      <c r="AE220" s="112"/>
      <c r="AF220" s="165"/>
      <c r="AG220" s="165"/>
      <c r="AH220" s="174"/>
      <c r="AI220" s="175"/>
      <c r="AJ220" s="175"/>
      <c r="AK220" s="175"/>
      <c r="AL220" s="176"/>
      <c r="AM220" s="167"/>
      <c r="AN220" s="167"/>
      <c r="AO220" s="169"/>
      <c r="AQ220" s="185"/>
      <c r="AR220" s="185"/>
      <c r="AU220" s="344"/>
    </row>
    <row r="221" spans="1:47" ht="18" customHeight="1" x14ac:dyDescent="0.2">
      <c r="A221" s="130"/>
      <c r="B221" s="132"/>
      <c r="C221" s="133"/>
      <c r="D221" s="133"/>
      <c r="E221" s="133"/>
      <c r="F221" s="134"/>
      <c r="G221" s="151"/>
      <c r="H221" s="153"/>
      <c r="I221" s="155"/>
      <c r="J221" s="128"/>
      <c r="K221" s="160"/>
      <c r="L221" s="162"/>
      <c r="M221" s="128"/>
      <c r="N221" s="160"/>
      <c r="O221" s="128"/>
      <c r="P221" s="158"/>
      <c r="Q221" s="128"/>
      <c r="R221" s="158"/>
      <c r="S221" s="156"/>
      <c r="T221" s="177"/>
      <c r="U221" s="179"/>
      <c r="V221" s="156"/>
      <c r="W221" s="177"/>
      <c r="X221" s="179"/>
      <c r="Y221" s="181"/>
      <c r="Z221" s="182"/>
      <c r="AA221" s="184"/>
      <c r="AB221" s="184"/>
      <c r="AC221" s="184"/>
      <c r="AD221" s="170"/>
      <c r="AE221" s="12"/>
      <c r="AF221" s="164"/>
      <c r="AG221" s="164"/>
      <c r="AH221" s="132"/>
      <c r="AI221" s="172"/>
      <c r="AJ221" s="172"/>
      <c r="AK221" s="172"/>
      <c r="AL221" s="173"/>
      <c r="AM221" s="166"/>
      <c r="AN221" s="166"/>
      <c r="AO221" s="168"/>
      <c r="AQ221" s="185">
        <f>IF(G221="x", 1,0)</f>
        <v>0</v>
      </c>
      <c r="AR221" s="185">
        <f>IF(H221="x", 1,0)</f>
        <v>0</v>
      </c>
      <c r="AU221" s="344" t="str">
        <f>IF(A221="","",6)</f>
        <v/>
      </c>
    </row>
    <row r="222" spans="1:47" ht="18" customHeight="1" thickBot="1" x14ac:dyDescent="0.25">
      <c r="A222" s="131"/>
      <c r="B222" s="135"/>
      <c r="C222" s="136"/>
      <c r="D222" s="136"/>
      <c r="E222" s="136"/>
      <c r="F222" s="137"/>
      <c r="G222" s="152"/>
      <c r="H222" s="154"/>
      <c r="I222" s="154"/>
      <c r="J222" s="129"/>
      <c r="K222" s="161"/>
      <c r="L222" s="163"/>
      <c r="M222" s="129"/>
      <c r="N222" s="161"/>
      <c r="O222" s="129"/>
      <c r="P222" s="159"/>
      <c r="Q222" s="129"/>
      <c r="R222" s="159"/>
      <c r="S222" s="157"/>
      <c r="T222" s="178"/>
      <c r="U222" s="180"/>
      <c r="V222" s="157"/>
      <c r="W222" s="178"/>
      <c r="X222" s="180"/>
      <c r="Y222" s="157"/>
      <c r="Z222" s="183"/>
      <c r="AA222" s="183"/>
      <c r="AB222" s="183"/>
      <c r="AC222" s="183"/>
      <c r="AD222" s="171"/>
      <c r="AE222" s="112"/>
      <c r="AF222" s="165"/>
      <c r="AG222" s="165"/>
      <c r="AH222" s="174"/>
      <c r="AI222" s="175"/>
      <c r="AJ222" s="175"/>
      <c r="AK222" s="175"/>
      <c r="AL222" s="176"/>
      <c r="AM222" s="167"/>
      <c r="AN222" s="167"/>
      <c r="AO222" s="169"/>
      <c r="AQ222" s="185"/>
      <c r="AR222" s="185"/>
      <c r="AU222" s="344"/>
    </row>
    <row r="223" spans="1:47" ht="18" customHeight="1" x14ac:dyDescent="0.2">
      <c r="A223" s="130"/>
      <c r="B223" s="132"/>
      <c r="C223" s="133"/>
      <c r="D223" s="133"/>
      <c r="E223" s="133"/>
      <c r="F223" s="134"/>
      <c r="G223" s="151"/>
      <c r="H223" s="153"/>
      <c r="I223" s="155"/>
      <c r="J223" s="128"/>
      <c r="K223" s="160"/>
      <c r="L223" s="162"/>
      <c r="M223" s="128"/>
      <c r="N223" s="160"/>
      <c r="O223" s="128"/>
      <c r="P223" s="158"/>
      <c r="Q223" s="128"/>
      <c r="R223" s="158"/>
      <c r="S223" s="156"/>
      <c r="T223" s="177"/>
      <c r="U223" s="179"/>
      <c r="V223" s="156"/>
      <c r="W223" s="177"/>
      <c r="X223" s="179"/>
      <c r="Y223" s="181"/>
      <c r="Z223" s="182"/>
      <c r="AA223" s="184"/>
      <c r="AB223" s="184"/>
      <c r="AC223" s="184"/>
      <c r="AD223" s="170"/>
      <c r="AE223" s="12"/>
      <c r="AF223" s="164"/>
      <c r="AG223" s="164"/>
      <c r="AH223" s="132"/>
      <c r="AI223" s="172"/>
      <c r="AJ223" s="172"/>
      <c r="AK223" s="172"/>
      <c r="AL223" s="173"/>
      <c r="AM223" s="166"/>
      <c r="AN223" s="166"/>
      <c r="AO223" s="168"/>
      <c r="AQ223" s="185">
        <f>IF(G223="x", 1,0)</f>
        <v>0</v>
      </c>
      <c r="AR223" s="185">
        <f>IF(H223="x", 1,0)</f>
        <v>0</v>
      </c>
      <c r="AU223" s="344" t="str">
        <f>IF(A223="","",6)</f>
        <v/>
      </c>
    </row>
    <row r="224" spans="1:47" ht="18" customHeight="1" thickBot="1" x14ac:dyDescent="0.25">
      <c r="A224" s="131"/>
      <c r="B224" s="135"/>
      <c r="C224" s="136"/>
      <c r="D224" s="136"/>
      <c r="E224" s="136"/>
      <c r="F224" s="137"/>
      <c r="G224" s="152"/>
      <c r="H224" s="154"/>
      <c r="I224" s="154"/>
      <c r="J224" s="129"/>
      <c r="K224" s="161"/>
      <c r="L224" s="163"/>
      <c r="M224" s="129"/>
      <c r="N224" s="161"/>
      <c r="O224" s="129"/>
      <c r="P224" s="159"/>
      <c r="Q224" s="129"/>
      <c r="R224" s="159"/>
      <c r="S224" s="157"/>
      <c r="T224" s="178"/>
      <c r="U224" s="180"/>
      <c r="V224" s="157"/>
      <c r="W224" s="178"/>
      <c r="X224" s="180"/>
      <c r="Y224" s="157"/>
      <c r="Z224" s="183"/>
      <c r="AA224" s="183"/>
      <c r="AB224" s="183"/>
      <c r="AC224" s="183"/>
      <c r="AD224" s="171"/>
      <c r="AE224" s="112"/>
      <c r="AF224" s="165"/>
      <c r="AG224" s="165"/>
      <c r="AH224" s="174"/>
      <c r="AI224" s="175"/>
      <c r="AJ224" s="175"/>
      <c r="AK224" s="175"/>
      <c r="AL224" s="176"/>
      <c r="AM224" s="167"/>
      <c r="AN224" s="167"/>
      <c r="AO224" s="169"/>
      <c r="AQ224" s="185"/>
      <c r="AR224" s="185"/>
      <c r="AU224" s="344"/>
    </row>
    <row r="225" spans="1:47" ht="18" customHeight="1" x14ac:dyDescent="0.2">
      <c r="A225" s="130"/>
      <c r="B225" s="132"/>
      <c r="C225" s="133"/>
      <c r="D225" s="133"/>
      <c r="E225" s="133"/>
      <c r="F225" s="134"/>
      <c r="G225" s="151"/>
      <c r="H225" s="153"/>
      <c r="I225" s="155"/>
      <c r="J225" s="128"/>
      <c r="K225" s="160"/>
      <c r="L225" s="162"/>
      <c r="M225" s="128"/>
      <c r="N225" s="160"/>
      <c r="O225" s="128"/>
      <c r="P225" s="158"/>
      <c r="Q225" s="128"/>
      <c r="R225" s="158"/>
      <c r="S225" s="156"/>
      <c r="T225" s="177"/>
      <c r="U225" s="179"/>
      <c r="V225" s="156"/>
      <c r="W225" s="177"/>
      <c r="X225" s="179"/>
      <c r="Y225" s="181"/>
      <c r="Z225" s="182"/>
      <c r="AA225" s="184"/>
      <c r="AB225" s="184"/>
      <c r="AC225" s="184"/>
      <c r="AD225" s="170"/>
      <c r="AE225" s="12"/>
      <c r="AF225" s="164"/>
      <c r="AG225" s="164"/>
      <c r="AH225" s="132"/>
      <c r="AI225" s="172"/>
      <c r="AJ225" s="172"/>
      <c r="AK225" s="172"/>
      <c r="AL225" s="173"/>
      <c r="AM225" s="166"/>
      <c r="AN225" s="166"/>
      <c r="AO225" s="168"/>
      <c r="AQ225" s="185">
        <f>IF(G225="x", 1,0)</f>
        <v>0</v>
      </c>
      <c r="AR225" s="185">
        <f>IF(H225="x", 1,0)</f>
        <v>0</v>
      </c>
      <c r="AU225" s="344" t="str">
        <f>IF(A225="","",7)</f>
        <v/>
      </c>
    </row>
    <row r="226" spans="1:47" ht="18" customHeight="1" thickBot="1" x14ac:dyDescent="0.25">
      <c r="A226" s="131"/>
      <c r="B226" s="135"/>
      <c r="C226" s="136"/>
      <c r="D226" s="136"/>
      <c r="E226" s="136"/>
      <c r="F226" s="137"/>
      <c r="G226" s="152"/>
      <c r="H226" s="154"/>
      <c r="I226" s="154"/>
      <c r="J226" s="129"/>
      <c r="K226" s="161"/>
      <c r="L226" s="163"/>
      <c r="M226" s="129"/>
      <c r="N226" s="161"/>
      <c r="O226" s="129"/>
      <c r="P226" s="159"/>
      <c r="Q226" s="129"/>
      <c r="R226" s="159"/>
      <c r="S226" s="157"/>
      <c r="T226" s="178"/>
      <c r="U226" s="180"/>
      <c r="V226" s="157"/>
      <c r="W226" s="178"/>
      <c r="X226" s="180"/>
      <c r="Y226" s="157"/>
      <c r="Z226" s="183"/>
      <c r="AA226" s="183"/>
      <c r="AB226" s="183"/>
      <c r="AC226" s="183"/>
      <c r="AD226" s="171"/>
      <c r="AE226" s="112"/>
      <c r="AF226" s="165"/>
      <c r="AG226" s="165"/>
      <c r="AH226" s="174"/>
      <c r="AI226" s="175"/>
      <c r="AJ226" s="175"/>
      <c r="AK226" s="175"/>
      <c r="AL226" s="176"/>
      <c r="AM226" s="167"/>
      <c r="AN226" s="167"/>
      <c r="AO226" s="169"/>
      <c r="AQ226" s="185"/>
      <c r="AR226" s="185"/>
      <c r="AU226" s="344"/>
    </row>
    <row r="227" spans="1:47" ht="18" customHeight="1" x14ac:dyDescent="0.2">
      <c r="A227" s="130"/>
      <c r="B227" s="132"/>
      <c r="C227" s="133"/>
      <c r="D227" s="133"/>
      <c r="E227" s="133"/>
      <c r="F227" s="134"/>
      <c r="G227" s="151"/>
      <c r="H227" s="153"/>
      <c r="I227" s="155"/>
      <c r="J227" s="128"/>
      <c r="K227" s="160"/>
      <c r="L227" s="162"/>
      <c r="M227" s="128"/>
      <c r="N227" s="160"/>
      <c r="O227" s="128"/>
      <c r="P227" s="158"/>
      <c r="Q227" s="128"/>
      <c r="R227" s="158"/>
      <c r="S227" s="156"/>
      <c r="T227" s="177"/>
      <c r="U227" s="179"/>
      <c r="V227" s="156"/>
      <c r="W227" s="177"/>
      <c r="X227" s="179"/>
      <c r="Y227" s="181"/>
      <c r="Z227" s="182"/>
      <c r="AA227" s="184"/>
      <c r="AB227" s="184"/>
      <c r="AC227" s="184"/>
      <c r="AD227" s="170"/>
      <c r="AE227" s="12"/>
      <c r="AF227" s="164"/>
      <c r="AG227" s="164"/>
      <c r="AH227" s="132"/>
      <c r="AI227" s="172"/>
      <c r="AJ227" s="172"/>
      <c r="AK227" s="172"/>
      <c r="AL227" s="173"/>
      <c r="AM227" s="166"/>
      <c r="AN227" s="166"/>
      <c r="AO227" s="168"/>
      <c r="AQ227" s="185">
        <f>IF(G227="x", 1,0)</f>
        <v>0</v>
      </c>
      <c r="AR227" s="185">
        <f>IF(H227="x", 1,0)</f>
        <v>0</v>
      </c>
      <c r="AU227" s="344" t="str">
        <f>IF(A227="","",7)</f>
        <v/>
      </c>
    </row>
    <row r="228" spans="1:47" ht="18" customHeight="1" thickBot="1" x14ac:dyDescent="0.25">
      <c r="A228" s="131"/>
      <c r="B228" s="135"/>
      <c r="C228" s="136"/>
      <c r="D228" s="136"/>
      <c r="E228" s="136"/>
      <c r="F228" s="137"/>
      <c r="G228" s="152"/>
      <c r="H228" s="154"/>
      <c r="I228" s="154"/>
      <c r="J228" s="129"/>
      <c r="K228" s="161"/>
      <c r="L228" s="163"/>
      <c r="M228" s="129"/>
      <c r="N228" s="161"/>
      <c r="O228" s="129"/>
      <c r="P228" s="159"/>
      <c r="Q228" s="129"/>
      <c r="R228" s="159"/>
      <c r="S228" s="157"/>
      <c r="T228" s="178"/>
      <c r="U228" s="180"/>
      <c r="V228" s="157"/>
      <c r="W228" s="178"/>
      <c r="X228" s="180"/>
      <c r="Y228" s="157"/>
      <c r="Z228" s="183"/>
      <c r="AA228" s="183"/>
      <c r="AB228" s="183"/>
      <c r="AC228" s="183"/>
      <c r="AD228" s="171"/>
      <c r="AE228" s="112"/>
      <c r="AF228" s="165"/>
      <c r="AG228" s="165"/>
      <c r="AH228" s="174"/>
      <c r="AI228" s="175"/>
      <c r="AJ228" s="175"/>
      <c r="AK228" s="175"/>
      <c r="AL228" s="176"/>
      <c r="AM228" s="167"/>
      <c r="AN228" s="167"/>
      <c r="AO228" s="169"/>
      <c r="AQ228" s="185"/>
      <c r="AR228" s="185"/>
      <c r="AU228" s="344"/>
    </row>
    <row r="229" spans="1:47" ht="18" customHeight="1" x14ac:dyDescent="0.2">
      <c r="A229" s="130"/>
      <c r="B229" s="132"/>
      <c r="C229" s="133"/>
      <c r="D229" s="133"/>
      <c r="E229" s="133"/>
      <c r="F229" s="134"/>
      <c r="G229" s="151"/>
      <c r="H229" s="153"/>
      <c r="I229" s="155"/>
      <c r="J229" s="128"/>
      <c r="K229" s="160"/>
      <c r="L229" s="162"/>
      <c r="M229" s="128"/>
      <c r="N229" s="160"/>
      <c r="O229" s="128"/>
      <c r="P229" s="158"/>
      <c r="Q229" s="128"/>
      <c r="R229" s="158"/>
      <c r="S229" s="156"/>
      <c r="T229" s="177"/>
      <c r="U229" s="179"/>
      <c r="V229" s="156"/>
      <c r="W229" s="177"/>
      <c r="X229" s="179"/>
      <c r="Y229" s="181"/>
      <c r="Z229" s="182"/>
      <c r="AA229" s="184"/>
      <c r="AB229" s="184"/>
      <c r="AC229" s="184"/>
      <c r="AD229" s="170"/>
      <c r="AE229" s="12"/>
      <c r="AF229" s="164"/>
      <c r="AG229" s="164"/>
      <c r="AH229" s="132"/>
      <c r="AI229" s="172"/>
      <c r="AJ229" s="172"/>
      <c r="AK229" s="172"/>
      <c r="AL229" s="173"/>
      <c r="AM229" s="166"/>
      <c r="AN229" s="166"/>
      <c r="AO229" s="168"/>
      <c r="AQ229" s="185">
        <f>IF(G229="x", 1,0)</f>
        <v>0</v>
      </c>
      <c r="AR229" s="185">
        <f>IF(H229="x", 1,0)</f>
        <v>0</v>
      </c>
      <c r="AU229" s="344" t="str">
        <f>IF(A229="","",7)</f>
        <v/>
      </c>
    </row>
    <row r="230" spans="1:47" ht="18" customHeight="1" thickBot="1" x14ac:dyDescent="0.25">
      <c r="A230" s="131"/>
      <c r="B230" s="135"/>
      <c r="C230" s="136"/>
      <c r="D230" s="136"/>
      <c r="E230" s="136"/>
      <c r="F230" s="137"/>
      <c r="G230" s="152"/>
      <c r="H230" s="154"/>
      <c r="I230" s="154"/>
      <c r="J230" s="129"/>
      <c r="K230" s="161"/>
      <c r="L230" s="163"/>
      <c r="M230" s="129"/>
      <c r="N230" s="161"/>
      <c r="O230" s="129"/>
      <c r="P230" s="159"/>
      <c r="Q230" s="129"/>
      <c r="R230" s="159"/>
      <c r="S230" s="157"/>
      <c r="T230" s="178"/>
      <c r="U230" s="180"/>
      <c r="V230" s="157"/>
      <c r="W230" s="178"/>
      <c r="X230" s="180"/>
      <c r="Y230" s="157"/>
      <c r="Z230" s="183"/>
      <c r="AA230" s="183"/>
      <c r="AB230" s="183"/>
      <c r="AC230" s="183"/>
      <c r="AD230" s="171"/>
      <c r="AE230" s="112"/>
      <c r="AF230" s="165"/>
      <c r="AG230" s="165"/>
      <c r="AH230" s="174"/>
      <c r="AI230" s="175"/>
      <c r="AJ230" s="175"/>
      <c r="AK230" s="175"/>
      <c r="AL230" s="176"/>
      <c r="AM230" s="167"/>
      <c r="AN230" s="167"/>
      <c r="AO230" s="169"/>
      <c r="AQ230" s="185"/>
      <c r="AR230" s="185"/>
      <c r="AU230" s="344"/>
    </row>
    <row r="231" spans="1:47" ht="18" customHeight="1" x14ac:dyDescent="0.2">
      <c r="A231" s="130"/>
      <c r="B231" s="132"/>
      <c r="C231" s="133"/>
      <c r="D231" s="133"/>
      <c r="E231" s="133"/>
      <c r="F231" s="134"/>
      <c r="G231" s="151"/>
      <c r="H231" s="153"/>
      <c r="I231" s="155"/>
      <c r="J231" s="128"/>
      <c r="K231" s="160"/>
      <c r="L231" s="162"/>
      <c r="M231" s="128"/>
      <c r="N231" s="160"/>
      <c r="O231" s="128"/>
      <c r="P231" s="158"/>
      <c r="Q231" s="128"/>
      <c r="R231" s="158"/>
      <c r="S231" s="156"/>
      <c r="T231" s="177"/>
      <c r="U231" s="179"/>
      <c r="V231" s="156"/>
      <c r="W231" s="177"/>
      <c r="X231" s="179"/>
      <c r="Y231" s="181"/>
      <c r="Z231" s="182"/>
      <c r="AA231" s="184"/>
      <c r="AB231" s="184"/>
      <c r="AC231" s="184"/>
      <c r="AD231" s="170"/>
      <c r="AE231" s="12"/>
      <c r="AF231" s="164"/>
      <c r="AG231" s="164"/>
      <c r="AH231" s="132"/>
      <c r="AI231" s="172"/>
      <c r="AJ231" s="172"/>
      <c r="AK231" s="172"/>
      <c r="AL231" s="173"/>
      <c r="AM231" s="166"/>
      <c r="AN231" s="166"/>
      <c r="AO231" s="168"/>
      <c r="AQ231" s="185">
        <f>IF(G231="x", 1,0)</f>
        <v>0</v>
      </c>
      <c r="AR231" s="185">
        <f>IF(H231="x", 1,0)</f>
        <v>0</v>
      </c>
      <c r="AU231" s="344" t="str">
        <f>IF(A231="","",7)</f>
        <v/>
      </c>
    </row>
    <row r="232" spans="1:47" ht="18" customHeight="1" thickBot="1" x14ac:dyDescent="0.25">
      <c r="A232" s="131"/>
      <c r="B232" s="135"/>
      <c r="C232" s="136"/>
      <c r="D232" s="136"/>
      <c r="E232" s="136"/>
      <c r="F232" s="137"/>
      <c r="G232" s="152"/>
      <c r="H232" s="154"/>
      <c r="I232" s="154"/>
      <c r="J232" s="129"/>
      <c r="K232" s="161"/>
      <c r="L232" s="163"/>
      <c r="M232" s="129"/>
      <c r="N232" s="161"/>
      <c r="O232" s="129"/>
      <c r="P232" s="159"/>
      <c r="Q232" s="129"/>
      <c r="R232" s="159"/>
      <c r="S232" s="157"/>
      <c r="T232" s="178"/>
      <c r="U232" s="180"/>
      <c r="V232" s="157"/>
      <c r="W232" s="178"/>
      <c r="X232" s="180"/>
      <c r="Y232" s="157"/>
      <c r="Z232" s="183"/>
      <c r="AA232" s="183"/>
      <c r="AB232" s="183"/>
      <c r="AC232" s="183"/>
      <c r="AD232" s="171"/>
      <c r="AE232" s="112"/>
      <c r="AF232" s="165"/>
      <c r="AG232" s="165"/>
      <c r="AH232" s="174"/>
      <c r="AI232" s="175"/>
      <c r="AJ232" s="175"/>
      <c r="AK232" s="175"/>
      <c r="AL232" s="176"/>
      <c r="AM232" s="167"/>
      <c r="AN232" s="167"/>
      <c r="AO232" s="169"/>
      <c r="AQ232" s="185"/>
      <c r="AR232" s="185"/>
      <c r="AU232" s="344"/>
    </row>
    <row r="233" spans="1:47" ht="18" customHeight="1" x14ac:dyDescent="0.2">
      <c r="A233" s="130"/>
      <c r="B233" s="132"/>
      <c r="C233" s="133"/>
      <c r="D233" s="133"/>
      <c r="E233" s="133"/>
      <c r="F233" s="134"/>
      <c r="G233" s="151"/>
      <c r="H233" s="153"/>
      <c r="I233" s="155"/>
      <c r="J233" s="128"/>
      <c r="K233" s="160"/>
      <c r="L233" s="162"/>
      <c r="M233" s="128"/>
      <c r="N233" s="160"/>
      <c r="O233" s="128"/>
      <c r="P233" s="158"/>
      <c r="Q233" s="128"/>
      <c r="R233" s="158"/>
      <c r="S233" s="156"/>
      <c r="T233" s="177"/>
      <c r="U233" s="179"/>
      <c r="V233" s="156"/>
      <c r="W233" s="177"/>
      <c r="X233" s="179"/>
      <c r="Y233" s="181"/>
      <c r="Z233" s="182"/>
      <c r="AA233" s="184"/>
      <c r="AB233" s="184"/>
      <c r="AC233" s="184"/>
      <c r="AD233" s="170"/>
      <c r="AE233" s="12"/>
      <c r="AF233" s="164"/>
      <c r="AG233" s="164"/>
      <c r="AH233" s="132"/>
      <c r="AI233" s="172"/>
      <c r="AJ233" s="172"/>
      <c r="AK233" s="172"/>
      <c r="AL233" s="173"/>
      <c r="AM233" s="166"/>
      <c r="AN233" s="166"/>
      <c r="AO233" s="168"/>
      <c r="AQ233" s="185">
        <f>IF(G233="x", 1,0)</f>
        <v>0</v>
      </c>
      <c r="AR233" s="185">
        <f>IF(H233="x", 1,0)</f>
        <v>0</v>
      </c>
      <c r="AU233" s="344" t="str">
        <f>IF(A233="","",7)</f>
        <v/>
      </c>
    </row>
    <row r="234" spans="1:47" ht="18" customHeight="1" thickBot="1" x14ac:dyDescent="0.25">
      <c r="A234" s="131"/>
      <c r="B234" s="135"/>
      <c r="C234" s="136"/>
      <c r="D234" s="136"/>
      <c r="E234" s="136"/>
      <c r="F234" s="137"/>
      <c r="G234" s="152"/>
      <c r="H234" s="154"/>
      <c r="I234" s="154"/>
      <c r="J234" s="129"/>
      <c r="K234" s="161"/>
      <c r="L234" s="163"/>
      <c r="M234" s="129"/>
      <c r="N234" s="161"/>
      <c r="O234" s="129"/>
      <c r="P234" s="159"/>
      <c r="Q234" s="129"/>
      <c r="R234" s="159"/>
      <c r="S234" s="157"/>
      <c r="T234" s="178"/>
      <c r="U234" s="180"/>
      <c r="V234" s="157"/>
      <c r="W234" s="178"/>
      <c r="X234" s="180"/>
      <c r="Y234" s="157"/>
      <c r="Z234" s="183"/>
      <c r="AA234" s="183"/>
      <c r="AB234" s="183"/>
      <c r="AC234" s="183"/>
      <c r="AD234" s="171"/>
      <c r="AE234" s="112"/>
      <c r="AF234" s="165"/>
      <c r="AG234" s="165"/>
      <c r="AH234" s="174"/>
      <c r="AI234" s="175"/>
      <c r="AJ234" s="175"/>
      <c r="AK234" s="175"/>
      <c r="AL234" s="176"/>
      <c r="AM234" s="167"/>
      <c r="AN234" s="167"/>
      <c r="AO234" s="169"/>
      <c r="AQ234" s="185"/>
      <c r="AR234" s="185"/>
      <c r="AU234" s="344"/>
    </row>
    <row r="235" spans="1:47" ht="18" customHeight="1" x14ac:dyDescent="0.2">
      <c r="A235" s="130"/>
      <c r="B235" s="132"/>
      <c r="C235" s="133"/>
      <c r="D235" s="133"/>
      <c r="E235" s="133"/>
      <c r="F235" s="134"/>
      <c r="G235" s="151"/>
      <c r="H235" s="153"/>
      <c r="I235" s="155"/>
      <c r="J235" s="128"/>
      <c r="K235" s="160"/>
      <c r="L235" s="162"/>
      <c r="M235" s="128"/>
      <c r="N235" s="160"/>
      <c r="O235" s="128"/>
      <c r="P235" s="158"/>
      <c r="Q235" s="128"/>
      <c r="R235" s="158"/>
      <c r="S235" s="156"/>
      <c r="T235" s="177"/>
      <c r="U235" s="179"/>
      <c r="V235" s="156"/>
      <c r="W235" s="177"/>
      <c r="X235" s="179"/>
      <c r="Y235" s="181"/>
      <c r="Z235" s="182"/>
      <c r="AA235" s="184"/>
      <c r="AB235" s="184"/>
      <c r="AC235" s="184"/>
      <c r="AD235" s="170"/>
      <c r="AE235" s="12"/>
      <c r="AF235" s="164"/>
      <c r="AG235" s="164"/>
      <c r="AH235" s="132"/>
      <c r="AI235" s="172"/>
      <c r="AJ235" s="172"/>
      <c r="AK235" s="172"/>
      <c r="AL235" s="173"/>
      <c r="AM235" s="166"/>
      <c r="AN235" s="166"/>
      <c r="AO235" s="168"/>
      <c r="AQ235" s="185">
        <f>IF(G235="x", 1,0)</f>
        <v>0</v>
      </c>
      <c r="AR235" s="185">
        <f>IF(H235="x", 1,0)</f>
        <v>0</v>
      </c>
      <c r="AU235" s="344" t="str">
        <f>IF(A235="","",7)</f>
        <v/>
      </c>
    </row>
    <row r="236" spans="1:47" ht="18" customHeight="1" thickBot="1" x14ac:dyDescent="0.25">
      <c r="A236" s="131"/>
      <c r="B236" s="135"/>
      <c r="C236" s="136"/>
      <c r="D236" s="136"/>
      <c r="E236" s="136"/>
      <c r="F236" s="137"/>
      <c r="G236" s="152"/>
      <c r="H236" s="154"/>
      <c r="I236" s="154"/>
      <c r="J236" s="129"/>
      <c r="K236" s="161"/>
      <c r="L236" s="163"/>
      <c r="M236" s="129"/>
      <c r="N236" s="161"/>
      <c r="O236" s="129"/>
      <c r="P236" s="159"/>
      <c r="Q236" s="129"/>
      <c r="R236" s="159"/>
      <c r="S236" s="157"/>
      <c r="T236" s="178"/>
      <c r="U236" s="180"/>
      <c r="V236" s="157"/>
      <c r="W236" s="178"/>
      <c r="X236" s="180"/>
      <c r="Y236" s="157"/>
      <c r="Z236" s="183"/>
      <c r="AA236" s="183"/>
      <c r="AB236" s="183"/>
      <c r="AC236" s="183"/>
      <c r="AD236" s="171"/>
      <c r="AE236" s="112"/>
      <c r="AF236" s="165"/>
      <c r="AG236" s="165"/>
      <c r="AH236" s="174"/>
      <c r="AI236" s="175"/>
      <c r="AJ236" s="175"/>
      <c r="AK236" s="175"/>
      <c r="AL236" s="176"/>
      <c r="AM236" s="167"/>
      <c r="AN236" s="167"/>
      <c r="AO236" s="169"/>
      <c r="AQ236" s="185"/>
      <c r="AR236" s="185"/>
      <c r="AU236" s="344"/>
    </row>
    <row r="237" spans="1:47" ht="18" customHeight="1" x14ac:dyDescent="0.2">
      <c r="A237" s="130"/>
      <c r="B237" s="132"/>
      <c r="C237" s="133"/>
      <c r="D237" s="133"/>
      <c r="E237" s="133"/>
      <c r="F237" s="134"/>
      <c r="G237" s="151"/>
      <c r="H237" s="153"/>
      <c r="I237" s="155"/>
      <c r="J237" s="128"/>
      <c r="K237" s="160"/>
      <c r="L237" s="162"/>
      <c r="M237" s="128"/>
      <c r="N237" s="160"/>
      <c r="O237" s="128"/>
      <c r="P237" s="158"/>
      <c r="Q237" s="128"/>
      <c r="R237" s="158"/>
      <c r="S237" s="156"/>
      <c r="T237" s="177"/>
      <c r="U237" s="179"/>
      <c r="V237" s="156"/>
      <c r="W237" s="177"/>
      <c r="X237" s="179"/>
      <c r="Y237" s="181"/>
      <c r="Z237" s="182"/>
      <c r="AA237" s="184"/>
      <c r="AB237" s="184"/>
      <c r="AC237" s="184"/>
      <c r="AD237" s="170"/>
      <c r="AE237" s="12"/>
      <c r="AF237" s="164"/>
      <c r="AG237" s="164"/>
      <c r="AH237" s="132"/>
      <c r="AI237" s="172"/>
      <c r="AJ237" s="172"/>
      <c r="AK237" s="172"/>
      <c r="AL237" s="173"/>
      <c r="AM237" s="166"/>
      <c r="AN237" s="166"/>
      <c r="AO237" s="168"/>
      <c r="AQ237" s="185">
        <f>IF(G237="x", 1,0)</f>
        <v>0</v>
      </c>
      <c r="AR237" s="185">
        <f>IF(H237="x", 1,0)</f>
        <v>0</v>
      </c>
      <c r="AU237" s="344" t="str">
        <f>IF(A237="","",7)</f>
        <v/>
      </c>
    </row>
    <row r="238" spans="1:47" ht="18" customHeight="1" thickBot="1" x14ac:dyDescent="0.25">
      <c r="A238" s="131"/>
      <c r="B238" s="135"/>
      <c r="C238" s="136"/>
      <c r="D238" s="136"/>
      <c r="E238" s="136"/>
      <c r="F238" s="137"/>
      <c r="G238" s="152"/>
      <c r="H238" s="154"/>
      <c r="I238" s="154"/>
      <c r="J238" s="129"/>
      <c r="K238" s="161"/>
      <c r="L238" s="163"/>
      <c r="M238" s="129"/>
      <c r="N238" s="161"/>
      <c r="O238" s="129"/>
      <c r="P238" s="159"/>
      <c r="Q238" s="129"/>
      <c r="R238" s="159"/>
      <c r="S238" s="157"/>
      <c r="T238" s="178"/>
      <c r="U238" s="180"/>
      <c r="V238" s="157"/>
      <c r="W238" s="178"/>
      <c r="X238" s="180"/>
      <c r="Y238" s="157"/>
      <c r="Z238" s="183"/>
      <c r="AA238" s="183"/>
      <c r="AB238" s="183"/>
      <c r="AC238" s="183"/>
      <c r="AD238" s="171"/>
      <c r="AE238" s="112"/>
      <c r="AF238" s="165"/>
      <c r="AG238" s="165"/>
      <c r="AH238" s="174"/>
      <c r="AI238" s="175"/>
      <c r="AJ238" s="175"/>
      <c r="AK238" s="175"/>
      <c r="AL238" s="176"/>
      <c r="AM238" s="167"/>
      <c r="AN238" s="167"/>
      <c r="AO238" s="169"/>
      <c r="AQ238" s="185"/>
      <c r="AR238" s="185"/>
      <c r="AU238" s="344"/>
    </row>
    <row r="239" spans="1:47" ht="18" customHeight="1" x14ac:dyDescent="0.2">
      <c r="A239" s="130"/>
      <c r="B239" s="132"/>
      <c r="C239" s="133"/>
      <c r="D239" s="133"/>
      <c r="E239" s="133"/>
      <c r="F239" s="134"/>
      <c r="G239" s="151"/>
      <c r="H239" s="153"/>
      <c r="I239" s="155"/>
      <c r="J239" s="128"/>
      <c r="K239" s="160"/>
      <c r="L239" s="162"/>
      <c r="M239" s="128"/>
      <c r="N239" s="160"/>
      <c r="O239" s="128"/>
      <c r="P239" s="158"/>
      <c r="Q239" s="128"/>
      <c r="R239" s="158"/>
      <c r="S239" s="156"/>
      <c r="T239" s="177"/>
      <c r="U239" s="179"/>
      <c r="V239" s="156"/>
      <c r="W239" s="177"/>
      <c r="X239" s="179"/>
      <c r="Y239" s="181"/>
      <c r="Z239" s="182"/>
      <c r="AA239" s="184"/>
      <c r="AB239" s="184"/>
      <c r="AC239" s="184"/>
      <c r="AD239" s="170"/>
      <c r="AE239" s="12"/>
      <c r="AF239" s="164"/>
      <c r="AG239" s="164"/>
      <c r="AH239" s="132"/>
      <c r="AI239" s="172"/>
      <c r="AJ239" s="172"/>
      <c r="AK239" s="172"/>
      <c r="AL239" s="173"/>
      <c r="AM239" s="166"/>
      <c r="AN239" s="166"/>
      <c r="AO239" s="168"/>
      <c r="AQ239" s="185">
        <f>IF(G239="x", 1,0)</f>
        <v>0</v>
      </c>
      <c r="AR239" s="185">
        <f>IF(H239="x", 1,0)</f>
        <v>0</v>
      </c>
      <c r="AU239" s="344" t="str">
        <f>IF(A239="","",7)</f>
        <v/>
      </c>
    </row>
    <row r="240" spans="1:47" ht="18" customHeight="1" thickBot="1" x14ac:dyDescent="0.25">
      <c r="A240" s="131"/>
      <c r="B240" s="135"/>
      <c r="C240" s="136"/>
      <c r="D240" s="136"/>
      <c r="E240" s="136"/>
      <c r="F240" s="137"/>
      <c r="G240" s="152"/>
      <c r="H240" s="154"/>
      <c r="I240" s="154"/>
      <c r="J240" s="129"/>
      <c r="K240" s="161"/>
      <c r="L240" s="163"/>
      <c r="M240" s="129"/>
      <c r="N240" s="161"/>
      <c r="O240" s="129"/>
      <c r="P240" s="159"/>
      <c r="Q240" s="129"/>
      <c r="R240" s="159"/>
      <c r="S240" s="157"/>
      <c r="T240" s="178"/>
      <c r="U240" s="180"/>
      <c r="V240" s="157"/>
      <c r="W240" s="178"/>
      <c r="X240" s="180"/>
      <c r="Y240" s="157"/>
      <c r="Z240" s="183"/>
      <c r="AA240" s="183"/>
      <c r="AB240" s="183"/>
      <c r="AC240" s="183"/>
      <c r="AD240" s="171"/>
      <c r="AE240" s="112"/>
      <c r="AF240" s="165"/>
      <c r="AG240" s="165"/>
      <c r="AH240" s="174"/>
      <c r="AI240" s="175"/>
      <c r="AJ240" s="175"/>
      <c r="AK240" s="175"/>
      <c r="AL240" s="176"/>
      <c r="AM240" s="167"/>
      <c r="AN240" s="167"/>
      <c r="AO240" s="169"/>
      <c r="AQ240" s="185"/>
      <c r="AR240" s="185"/>
      <c r="AU240" s="344"/>
    </row>
    <row r="241" spans="1:47" ht="18" customHeight="1" x14ac:dyDescent="0.2">
      <c r="A241" s="130"/>
      <c r="B241" s="132"/>
      <c r="C241" s="133"/>
      <c r="D241" s="133"/>
      <c r="E241" s="133"/>
      <c r="F241" s="134"/>
      <c r="G241" s="151"/>
      <c r="H241" s="153"/>
      <c r="I241" s="155"/>
      <c r="J241" s="128"/>
      <c r="K241" s="160"/>
      <c r="L241" s="162"/>
      <c r="M241" s="128"/>
      <c r="N241" s="160"/>
      <c r="O241" s="128"/>
      <c r="P241" s="158"/>
      <c r="Q241" s="128"/>
      <c r="R241" s="158"/>
      <c r="S241" s="156"/>
      <c r="T241" s="177"/>
      <c r="U241" s="179"/>
      <c r="V241" s="156"/>
      <c r="W241" s="177"/>
      <c r="X241" s="179"/>
      <c r="Y241" s="181"/>
      <c r="Z241" s="182"/>
      <c r="AA241" s="184"/>
      <c r="AB241" s="184"/>
      <c r="AC241" s="184"/>
      <c r="AD241" s="170"/>
      <c r="AE241" s="12"/>
      <c r="AF241" s="164"/>
      <c r="AG241" s="164"/>
      <c r="AH241" s="132"/>
      <c r="AI241" s="172"/>
      <c r="AJ241" s="172"/>
      <c r="AK241" s="172"/>
      <c r="AL241" s="173"/>
      <c r="AM241" s="166"/>
      <c r="AN241" s="166"/>
      <c r="AO241" s="168"/>
      <c r="AQ241" s="185">
        <f>IF(G241="x", 1,0)</f>
        <v>0</v>
      </c>
      <c r="AR241" s="185">
        <f>IF(H241="x", 1,0)</f>
        <v>0</v>
      </c>
      <c r="AU241" s="344" t="str">
        <f>IF(A241="","",7)</f>
        <v/>
      </c>
    </row>
    <row r="242" spans="1:47" ht="18" customHeight="1" thickBot="1" x14ac:dyDescent="0.25">
      <c r="A242" s="131"/>
      <c r="B242" s="135"/>
      <c r="C242" s="136"/>
      <c r="D242" s="136"/>
      <c r="E242" s="136"/>
      <c r="F242" s="137"/>
      <c r="G242" s="152"/>
      <c r="H242" s="154"/>
      <c r="I242" s="154"/>
      <c r="J242" s="129"/>
      <c r="K242" s="161"/>
      <c r="L242" s="163"/>
      <c r="M242" s="129"/>
      <c r="N242" s="161"/>
      <c r="O242" s="129"/>
      <c r="P242" s="159"/>
      <c r="Q242" s="129"/>
      <c r="R242" s="159"/>
      <c r="S242" s="157"/>
      <c r="T242" s="178"/>
      <c r="U242" s="180"/>
      <c r="V242" s="157"/>
      <c r="W242" s="178"/>
      <c r="X242" s="180"/>
      <c r="Y242" s="157"/>
      <c r="Z242" s="183"/>
      <c r="AA242" s="183"/>
      <c r="AB242" s="183"/>
      <c r="AC242" s="183"/>
      <c r="AD242" s="171"/>
      <c r="AE242" s="112"/>
      <c r="AF242" s="165"/>
      <c r="AG242" s="165"/>
      <c r="AH242" s="174"/>
      <c r="AI242" s="175"/>
      <c r="AJ242" s="175"/>
      <c r="AK242" s="175"/>
      <c r="AL242" s="176"/>
      <c r="AM242" s="167"/>
      <c r="AN242" s="167"/>
      <c r="AO242" s="169"/>
      <c r="AQ242" s="185"/>
      <c r="AR242" s="185"/>
      <c r="AU242" s="344"/>
    </row>
    <row r="243" spans="1:47" ht="18" customHeight="1" x14ac:dyDescent="0.2">
      <c r="A243" s="130"/>
      <c r="B243" s="132"/>
      <c r="C243" s="133"/>
      <c r="D243" s="133"/>
      <c r="E243" s="133"/>
      <c r="F243" s="134"/>
      <c r="G243" s="151"/>
      <c r="H243" s="153"/>
      <c r="I243" s="155"/>
      <c r="J243" s="128"/>
      <c r="K243" s="160"/>
      <c r="L243" s="162"/>
      <c r="M243" s="128"/>
      <c r="N243" s="160"/>
      <c r="O243" s="128"/>
      <c r="P243" s="158"/>
      <c r="Q243" s="128"/>
      <c r="R243" s="158"/>
      <c r="S243" s="156"/>
      <c r="T243" s="177"/>
      <c r="U243" s="179"/>
      <c r="V243" s="156"/>
      <c r="W243" s="177"/>
      <c r="X243" s="179"/>
      <c r="Y243" s="181"/>
      <c r="Z243" s="182"/>
      <c r="AA243" s="184"/>
      <c r="AB243" s="184"/>
      <c r="AC243" s="184"/>
      <c r="AD243" s="170"/>
      <c r="AE243" s="12"/>
      <c r="AF243" s="164"/>
      <c r="AG243" s="164"/>
      <c r="AH243" s="132"/>
      <c r="AI243" s="172"/>
      <c r="AJ243" s="172"/>
      <c r="AK243" s="172"/>
      <c r="AL243" s="173"/>
      <c r="AM243" s="166"/>
      <c r="AN243" s="166"/>
      <c r="AO243" s="168"/>
      <c r="AQ243" s="185">
        <f>IF(G243="x", 1,0)</f>
        <v>0</v>
      </c>
      <c r="AR243" s="185">
        <f>IF(H243="x", 1,0)</f>
        <v>0</v>
      </c>
      <c r="AU243" s="344" t="str">
        <f>IF(A243="","",7)</f>
        <v/>
      </c>
    </row>
    <row r="244" spans="1:47" ht="18" customHeight="1" thickBot="1" x14ac:dyDescent="0.25">
      <c r="A244" s="131"/>
      <c r="B244" s="135"/>
      <c r="C244" s="136"/>
      <c r="D244" s="136"/>
      <c r="E244" s="136"/>
      <c r="F244" s="137"/>
      <c r="G244" s="152"/>
      <c r="H244" s="154"/>
      <c r="I244" s="154"/>
      <c r="J244" s="129"/>
      <c r="K244" s="161"/>
      <c r="L244" s="163"/>
      <c r="M244" s="129"/>
      <c r="N244" s="161"/>
      <c r="O244" s="129"/>
      <c r="P244" s="159"/>
      <c r="Q244" s="129"/>
      <c r="R244" s="159"/>
      <c r="S244" s="157"/>
      <c r="T244" s="178"/>
      <c r="U244" s="180"/>
      <c r="V244" s="157"/>
      <c r="W244" s="178"/>
      <c r="X244" s="180"/>
      <c r="Y244" s="157"/>
      <c r="Z244" s="183"/>
      <c r="AA244" s="183"/>
      <c r="AB244" s="183"/>
      <c r="AC244" s="183"/>
      <c r="AD244" s="171"/>
      <c r="AE244" s="112"/>
      <c r="AF244" s="165"/>
      <c r="AG244" s="165"/>
      <c r="AH244" s="174"/>
      <c r="AI244" s="175"/>
      <c r="AJ244" s="175"/>
      <c r="AK244" s="175"/>
      <c r="AL244" s="176"/>
      <c r="AM244" s="167"/>
      <c r="AN244" s="167"/>
      <c r="AO244" s="169"/>
      <c r="AQ244" s="185"/>
      <c r="AR244" s="185"/>
      <c r="AU244" s="344"/>
    </row>
    <row r="245" spans="1:47" ht="18" customHeight="1" x14ac:dyDescent="0.2">
      <c r="A245" s="130"/>
      <c r="B245" s="132"/>
      <c r="C245" s="133"/>
      <c r="D245" s="133"/>
      <c r="E245" s="133"/>
      <c r="F245" s="134"/>
      <c r="G245" s="151"/>
      <c r="H245" s="153"/>
      <c r="I245" s="155"/>
      <c r="J245" s="128"/>
      <c r="K245" s="160"/>
      <c r="L245" s="162"/>
      <c r="M245" s="128"/>
      <c r="N245" s="160"/>
      <c r="O245" s="128"/>
      <c r="P245" s="158"/>
      <c r="Q245" s="128"/>
      <c r="R245" s="158"/>
      <c r="S245" s="156"/>
      <c r="T245" s="177"/>
      <c r="U245" s="179"/>
      <c r="V245" s="156"/>
      <c r="W245" s="177"/>
      <c r="X245" s="179"/>
      <c r="Y245" s="181"/>
      <c r="Z245" s="182"/>
      <c r="AA245" s="184"/>
      <c r="AB245" s="184"/>
      <c r="AC245" s="184"/>
      <c r="AD245" s="170"/>
      <c r="AE245" s="12"/>
      <c r="AF245" s="164"/>
      <c r="AG245" s="164"/>
      <c r="AH245" s="132"/>
      <c r="AI245" s="172"/>
      <c r="AJ245" s="172"/>
      <c r="AK245" s="172"/>
      <c r="AL245" s="173"/>
      <c r="AM245" s="166"/>
      <c r="AN245" s="166"/>
      <c r="AO245" s="168"/>
      <c r="AQ245" s="185">
        <f>IF(G245="x", 1,0)</f>
        <v>0</v>
      </c>
      <c r="AR245" s="185">
        <f>IF(H245="x", 1,0)</f>
        <v>0</v>
      </c>
      <c r="AU245" s="344" t="str">
        <f>IF(A245="","",7)</f>
        <v/>
      </c>
    </row>
    <row r="246" spans="1:47" ht="18" customHeight="1" thickBot="1" x14ac:dyDescent="0.25">
      <c r="A246" s="131"/>
      <c r="B246" s="135"/>
      <c r="C246" s="136"/>
      <c r="D246" s="136"/>
      <c r="E246" s="136"/>
      <c r="F246" s="137"/>
      <c r="G246" s="152"/>
      <c r="H246" s="154"/>
      <c r="I246" s="154"/>
      <c r="J246" s="129"/>
      <c r="K246" s="161"/>
      <c r="L246" s="163"/>
      <c r="M246" s="129"/>
      <c r="N246" s="161"/>
      <c r="O246" s="129"/>
      <c r="P246" s="159"/>
      <c r="Q246" s="129"/>
      <c r="R246" s="159"/>
      <c r="S246" s="157"/>
      <c r="T246" s="178"/>
      <c r="U246" s="180"/>
      <c r="V246" s="157"/>
      <c r="W246" s="178"/>
      <c r="X246" s="180"/>
      <c r="Y246" s="157"/>
      <c r="Z246" s="183"/>
      <c r="AA246" s="183"/>
      <c r="AB246" s="183"/>
      <c r="AC246" s="183"/>
      <c r="AD246" s="171"/>
      <c r="AE246" s="112"/>
      <c r="AF246" s="165"/>
      <c r="AG246" s="165"/>
      <c r="AH246" s="174"/>
      <c r="AI246" s="175"/>
      <c r="AJ246" s="175"/>
      <c r="AK246" s="175"/>
      <c r="AL246" s="176"/>
      <c r="AM246" s="167"/>
      <c r="AN246" s="167"/>
      <c r="AO246" s="169"/>
      <c r="AQ246" s="185"/>
      <c r="AR246" s="185"/>
      <c r="AU246" s="344"/>
    </row>
    <row r="247" spans="1:47" ht="18" customHeight="1" x14ac:dyDescent="0.2">
      <c r="A247" s="130"/>
      <c r="B247" s="132"/>
      <c r="C247" s="133"/>
      <c r="D247" s="133"/>
      <c r="E247" s="133"/>
      <c r="F247" s="134"/>
      <c r="G247" s="151"/>
      <c r="H247" s="153"/>
      <c r="I247" s="155"/>
      <c r="J247" s="128"/>
      <c r="K247" s="160"/>
      <c r="L247" s="162"/>
      <c r="M247" s="128"/>
      <c r="N247" s="160"/>
      <c r="O247" s="128"/>
      <c r="P247" s="158"/>
      <c r="Q247" s="128"/>
      <c r="R247" s="158"/>
      <c r="S247" s="156"/>
      <c r="T247" s="177"/>
      <c r="U247" s="179"/>
      <c r="V247" s="156"/>
      <c r="W247" s="177"/>
      <c r="X247" s="179"/>
      <c r="Y247" s="181"/>
      <c r="Z247" s="182"/>
      <c r="AA247" s="184"/>
      <c r="AB247" s="184"/>
      <c r="AC247" s="184"/>
      <c r="AD247" s="170"/>
      <c r="AE247" s="12"/>
      <c r="AF247" s="164"/>
      <c r="AG247" s="164"/>
      <c r="AH247" s="132"/>
      <c r="AI247" s="172"/>
      <c r="AJ247" s="172"/>
      <c r="AK247" s="172"/>
      <c r="AL247" s="173"/>
      <c r="AM247" s="166"/>
      <c r="AN247" s="166"/>
      <c r="AO247" s="168"/>
      <c r="AQ247" s="185">
        <f>IF(G247="x", 1,0)</f>
        <v>0</v>
      </c>
      <c r="AR247" s="185">
        <f>IF(H247="x", 1,0)</f>
        <v>0</v>
      </c>
      <c r="AU247" s="344" t="str">
        <f>IF(A247="","",7)</f>
        <v/>
      </c>
    </row>
    <row r="248" spans="1:47" ht="18" customHeight="1" thickBot="1" x14ac:dyDescent="0.25">
      <c r="A248" s="131"/>
      <c r="B248" s="135"/>
      <c r="C248" s="136"/>
      <c r="D248" s="136"/>
      <c r="E248" s="136"/>
      <c r="F248" s="137"/>
      <c r="G248" s="152"/>
      <c r="H248" s="154"/>
      <c r="I248" s="154"/>
      <c r="J248" s="129"/>
      <c r="K248" s="161"/>
      <c r="L248" s="163"/>
      <c r="M248" s="129"/>
      <c r="N248" s="161"/>
      <c r="O248" s="129"/>
      <c r="P248" s="159"/>
      <c r="Q248" s="129"/>
      <c r="R248" s="159"/>
      <c r="S248" s="157"/>
      <c r="T248" s="178"/>
      <c r="U248" s="180"/>
      <c r="V248" s="157"/>
      <c r="W248" s="178"/>
      <c r="X248" s="180"/>
      <c r="Y248" s="157"/>
      <c r="Z248" s="183"/>
      <c r="AA248" s="183"/>
      <c r="AB248" s="183"/>
      <c r="AC248" s="183"/>
      <c r="AD248" s="171"/>
      <c r="AE248" s="112"/>
      <c r="AF248" s="165"/>
      <c r="AG248" s="165"/>
      <c r="AH248" s="174"/>
      <c r="AI248" s="175"/>
      <c r="AJ248" s="175"/>
      <c r="AK248" s="175"/>
      <c r="AL248" s="176"/>
      <c r="AM248" s="167"/>
      <c r="AN248" s="167"/>
      <c r="AO248" s="169"/>
      <c r="AQ248" s="185"/>
      <c r="AR248" s="185"/>
      <c r="AU248" s="344"/>
    </row>
    <row r="249" spans="1:47" ht="18" customHeight="1" x14ac:dyDescent="0.2">
      <c r="A249" s="130"/>
      <c r="B249" s="132"/>
      <c r="C249" s="133"/>
      <c r="D249" s="133"/>
      <c r="E249" s="133"/>
      <c r="F249" s="134"/>
      <c r="G249" s="151"/>
      <c r="H249" s="153"/>
      <c r="I249" s="155"/>
      <c r="J249" s="128"/>
      <c r="K249" s="160"/>
      <c r="L249" s="162"/>
      <c r="M249" s="128"/>
      <c r="N249" s="160"/>
      <c r="O249" s="128"/>
      <c r="P249" s="158"/>
      <c r="Q249" s="128"/>
      <c r="R249" s="158"/>
      <c r="S249" s="156"/>
      <c r="T249" s="177"/>
      <c r="U249" s="179"/>
      <c r="V249" s="156"/>
      <c r="W249" s="177"/>
      <c r="X249" s="179"/>
      <c r="Y249" s="181"/>
      <c r="Z249" s="182"/>
      <c r="AA249" s="184"/>
      <c r="AB249" s="184"/>
      <c r="AC249" s="184"/>
      <c r="AD249" s="170"/>
      <c r="AE249" s="12"/>
      <c r="AF249" s="164"/>
      <c r="AG249" s="164"/>
      <c r="AH249" s="132"/>
      <c r="AI249" s="172"/>
      <c r="AJ249" s="172"/>
      <c r="AK249" s="172"/>
      <c r="AL249" s="173"/>
      <c r="AM249" s="166"/>
      <c r="AN249" s="166"/>
      <c r="AO249" s="168"/>
      <c r="AQ249" s="185">
        <f>IF(G249="x", 1,0)</f>
        <v>0</v>
      </c>
      <c r="AR249" s="185">
        <f>IF(H249="x", 1,0)</f>
        <v>0</v>
      </c>
      <c r="AU249" s="344" t="str">
        <f>IF(A249="","",7)</f>
        <v/>
      </c>
    </row>
    <row r="250" spans="1:47" ht="18" customHeight="1" thickBot="1" x14ac:dyDescent="0.25">
      <c r="A250" s="131"/>
      <c r="B250" s="135"/>
      <c r="C250" s="136"/>
      <c r="D250" s="136"/>
      <c r="E250" s="136"/>
      <c r="F250" s="137"/>
      <c r="G250" s="152"/>
      <c r="H250" s="154"/>
      <c r="I250" s="154"/>
      <c r="J250" s="129"/>
      <c r="K250" s="161"/>
      <c r="L250" s="163"/>
      <c r="M250" s="129"/>
      <c r="N250" s="161"/>
      <c r="O250" s="129"/>
      <c r="P250" s="159"/>
      <c r="Q250" s="129"/>
      <c r="R250" s="159"/>
      <c r="S250" s="157"/>
      <c r="T250" s="178"/>
      <c r="U250" s="180"/>
      <c r="V250" s="157"/>
      <c r="W250" s="178"/>
      <c r="X250" s="180"/>
      <c r="Y250" s="157"/>
      <c r="Z250" s="183"/>
      <c r="AA250" s="183"/>
      <c r="AB250" s="183"/>
      <c r="AC250" s="183"/>
      <c r="AD250" s="171"/>
      <c r="AE250" s="112"/>
      <c r="AF250" s="165"/>
      <c r="AG250" s="165"/>
      <c r="AH250" s="174"/>
      <c r="AI250" s="175"/>
      <c r="AJ250" s="175"/>
      <c r="AK250" s="175"/>
      <c r="AL250" s="176"/>
      <c r="AM250" s="167"/>
      <c r="AN250" s="167"/>
      <c r="AO250" s="169"/>
      <c r="AQ250" s="185"/>
      <c r="AR250" s="185"/>
      <c r="AU250" s="344"/>
    </row>
    <row r="251" spans="1:47" ht="18" customHeight="1" x14ac:dyDescent="0.2">
      <c r="A251" s="130"/>
      <c r="B251" s="132"/>
      <c r="C251" s="133"/>
      <c r="D251" s="133"/>
      <c r="E251" s="133"/>
      <c r="F251" s="134"/>
      <c r="G251" s="151"/>
      <c r="H251" s="153"/>
      <c r="I251" s="155"/>
      <c r="J251" s="128"/>
      <c r="K251" s="160"/>
      <c r="L251" s="162"/>
      <c r="M251" s="128"/>
      <c r="N251" s="160"/>
      <c r="O251" s="128"/>
      <c r="P251" s="158"/>
      <c r="Q251" s="128"/>
      <c r="R251" s="158"/>
      <c r="S251" s="156"/>
      <c r="T251" s="177"/>
      <c r="U251" s="179"/>
      <c r="V251" s="156"/>
      <c r="W251" s="177"/>
      <c r="X251" s="179"/>
      <c r="Y251" s="181"/>
      <c r="Z251" s="182"/>
      <c r="AA251" s="184"/>
      <c r="AB251" s="184"/>
      <c r="AC251" s="184"/>
      <c r="AD251" s="170"/>
      <c r="AE251" s="12"/>
      <c r="AF251" s="164"/>
      <c r="AG251" s="164"/>
      <c r="AH251" s="132"/>
      <c r="AI251" s="172"/>
      <c r="AJ251" s="172"/>
      <c r="AK251" s="172"/>
      <c r="AL251" s="173"/>
      <c r="AM251" s="166"/>
      <c r="AN251" s="166"/>
      <c r="AO251" s="168"/>
      <c r="AQ251" s="185">
        <f>IF(G251="x", 1,0)</f>
        <v>0</v>
      </c>
      <c r="AR251" s="185">
        <f>IF(H251="x", 1,0)</f>
        <v>0</v>
      </c>
      <c r="AU251" s="344" t="str">
        <f>IF(A251="","",7)</f>
        <v/>
      </c>
    </row>
    <row r="252" spans="1:47" ht="18" customHeight="1" thickBot="1" x14ac:dyDescent="0.25">
      <c r="A252" s="131"/>
      <c r="B252" s="135"/>
      <c r="C252" s="136"/>
      <c r="D252" s="136"/>
      <c r="E252" s="136"/>
      <c r="F252" s="137"/>
      <c r="G252" s="152"/>
      <c r="H252" s="154"/>
      <c r="I252" s="154"/>
      <c r="J252" s="129"/>
      <c r="K252" s="161"/>
      <c r="L252" s="163"/>
      <c r="M252" s="129"/>
      <c r="N252" s="161"/>
      <c r="O252" s="129"/>
      <c r="P252" s="159"/>
      <c r="Q252" s="129"/>
      <c r="R252" s="159"/>
      <c r="S252" s="157"/>
      <c r="T252" s="178"/>
      <c r="U252" s="180"/>
      <c r="V252" s="157"/>
      <c r="W252" s="178"/>
      <c r="X252" s="180"/>
      <c r="Y252" s="157"/>
      <c r="Z252" s="183"/>
      <c r="AA252" s="183"/>
      <c r="AB252" s="183"/>
      <c r="AC252" s="183"/>
      <c r="AD252" s="171"/>
      <c r="AE252" s="112"/>
      <c r="AF252" s="165"/>
      <c r="AG252" s="165"/>
      <c r="AH252" s="174"/>
      <c r="AI252" s="175"/>
      <c r="AJ252" s="175"/>
      <c r="AK252" s="175"/>
      <c r="AL252" s="176"/>
      <c r="AM252" s="167"/>
      <c r="AN252" s="167"/>
      <c r="AO252" s="169"/>
      <c r="AQ252" s="185"/>
      <c r="AR252" s="185"/>
      <c r="AU252" s="344"/>
    </row>
    <row r="253" spans="1:47" ht="18" customHeight="1" x14ac:dyDescent="0.2">
      <c r="A253" s="130"/>
      <c r="B253" s="132"/>
      <c r="C253" s="133"/>
      <c r="D253" s="133"/>
      <c r="E253" s="133"/>
      <c r="F253" s="134"/>
      <c r="G253" s="151"/>
      <c r="H253" s="153"/>
      <c r="I253" s="155"/>
      <c r="J253" s="128"/>
      <c r="K253" s="160"/>
      <c r="L253" s="162"/>
      <c r="M253" s="128"/>
      <c r="N253" s="160"/>
      <c r="O253" s="128"/>
      <c r="P253" s="158"/>
      <c r="Q253" s="128"/>
      <c r="R253" s="158"/>
      <c r="S253" s="156"/>
      <c r="T253" s="177"/>
      <c r="U253" s="179"/>
      <c r="V253" s="156"/>
      <c r="W253" s="177"/>
      <c r="X253" s="179"/>
      <c r="Y253" s="181"/>
      <c r="Z253" s="182"/>
      <c r="AA253" s="184"/>
      <c r="AB253" s="184"/>
      <c r="AC253" s="184"/>
      <c r="AD253" s="170"/>
      <c r="AE253" s="12"/>
      <c r="AF253" s="164"/>
      <c r="AG253" s="164"/>
      <c r="AH253" s="132"/>
      <c r="AI253" s="172"/>
      <c r="AJ253" s="172"/>
      <c r="AK253" s="172"/>
      <c r="AL253" s="173"/>
      <c r="AM253" s="166"/>
      <c r="AN253" s="166"/>
      <c r="AO253" s="168"/>
      <c r="AQ253" s="185">
        <f>IF(G253="x", 1,0)</f>
        <v>0</v>
      </c>
      <c r="AR253" s="185">
        <f>IF(H253="x", 1,0)</f>
        <v>0</v>
      </c>
      <c r="AU253" s="344" t="str">
        <f>IF(A253="","",7)</f>
        <v/>
      </c>
    </row>
    <row r="254" spans="1:47" ht="18" customHeight="1" thickBot="1" x14ac:dyDescent="0.25">
      <c r="A254" s="131"/>
      <c r="B254" s="135"/>
      <c r="C254" s="136"/>
      <c r="D254" s="136"/>
      <c r="E254" s="136"/>
      <c r="F254" s="137"/>
      <c r="G254" s="152"/>
      <c r="H254" s="154"/>
      <c r="I254" s="154"/>
      <c r="J254" s="129"/>
      <c r="K254" s="161"/>
      <c r="L254" s="163"/>
      <c r="M254" s="129"/>
      <c r="N254" s="161"/>
      <c r="O254" s="129"/>
      <c r="P254" s="159"/>
      <c r="Q254" s="129"/>
      <c r="R254" s="159"/>
      <c r="S254" s="157"/>
      <c r="T254" s="178"/>
      <c r="U254" s="180"/>
      <c r="V254" s="157"/>
      <c r="W254" s="178"/>
      <c r="X254" s="180"/>
      <c r="Y254" s="157"/>
      <c r="Z254" s="183"/>
      <c r="AA254" s="183"/>
      <c r="AB254" s="183"/>
      <c r="AC254" s="183"/>
      <c r="AD254" s="171"/>
      <c r="AE254" s="112"/>
      <c r="AF254" s="165"/>
      <c r="AG254" s="165"/>
      <c r="AH254" s="174"/>
      <c r="AI254" s="175"/>
      <c r="AJ254" s="175"/>
      <c r="AK254" s="175"/>
      <c r="AL254" s="176"/>
      <c r="AM254" s="167"/>
      <c r="AN254" s="167"/>
      <c r="AO254" s="169"/>
      <c r="AQ254" s="185"/>
      <c r="AR254" s="185"/>
      <c r="AU254" s="344"/>
    </row>
    <row r="255" spans="1:47" ht="18" customHeight="1" x14ac:dyDescent="0.2">
      <c r="A255" s="130"/>
      <c r="B255" s="132"/>
      <c r="C255" s="133"/>
      <c r="D255" s="133"/>
      <c r="E255" s="133"/>
      <c r="F255" s="134"/>
      <c r="G255" s="151"/>
      <c r="H255" s="153"/>
      <c r="I255" s="155"/>
      <c r="J255" s="128"/>
      <c r="K255" s="160"/>
      <c r="L255" s="162"/>
      <c r="M255" s="128"/>
      <c r="N255" s="160"/>
      <c r="O255" s="128"/>
      <c r="P255" s="158"/>
      <c r="Q255" s="128"/>
      <c r="R255" s="158"/>
      <c r="S255" s="156"/>
      <c r="T255" s="177"/>
      <c r="U255" s="179"/>
      <c r="V255" s="156"/>
      <c r="W255" s="177"/>
      <c r="X255" s="179"/>
      <c r="Y255" s="181"/>
      <c r="Z255" s="182"/>
      <c r="AA255" s="184"/>
      <c r="AB255" s="184"/>
      <c r="AC255" s="184"/>
      <c r="AD255" s="170"/>
      <c r="AE255" s="12"/>
      <c r="AF255" s="164"/>
      <c r="AG255" s="164"/>
      <c r="AH255" s="132"/>
      <c r="AI255" s="172"/>
      <c r="AJ255" s="172"/>
      <c r="AK255" s="172"/>
      <c r="AL255" s="173"/>
      <c r="AM255" s="166"/>
      <c r="AN255" s="166"/>
      <c r="AO255" s="168"/>
      <c r="AQ255" s="185">
        <f>IF(G255="x", 1,0)</f>
        <v>0</v>
      </c>
      <c r="AR255" s="185">
        <f>IF(H255="x", 1,0)</f>
        <v>0</v>
      </c>
      <c r="AU255" s="344" t="str">
        <f>IF(A255="","",7)</f>
        <v/>
      </c>
    </row>
    <row r="256" spans="1:47" ht="18" customHeight="1" thickBot="1" x14ac:dyDescent="0.25">
      <c r="A256" s="131"/>
      <c r="B256" s="135"/>
      <c r="C256" s="136"/>
      <c r="D256" s="136"/>
      <c r="E256" s="136"/>
      <c r="F256" s="137"/>
      <c r="G256" s="152"/>
      <c r="H256" s="154"/>
      <c r="I256" s="154"/>
      <c r="J256" s="129"/>
      <c r="K256" s="161"/>
      <c r="L256" s="163"/>
      <c r="M256" s="129"/>
      <c r="N256" s="161"/>
      <c r="O256" s="129"/>
      <c r="P256" s="159"/>
      <c r="Q256" s="129"/>
      <c r="R256" s="159"/>
      <c r="S256" s="157"/>
      <c r="T256" s="178"/>
      <c r="U256" s="180"/>
      <c r="V256" s="157"/>
      <c r="W256" s="178"/>
      <c r="X256" s="180"/>
      <c r="Y256" s="157"/>
      <c r="Z256" s="183"/>
      <c r="AA256" s="183"/>
      <c r="AB256" s="183"/>
      <c r="AC256" s="183"/>
      <c r="AD256" s="171"/>
      <c r="AE256" s="112"/>
      <c r="AF256" s="165"/>
      <c r="AG256" s="165"/>
      <c r="AH256" s="174"/>
      <c r="AI256" s="175"/>
      <c r="AJ256" s="175"/>
      <c r="AK256" s="175"/>
      <c r="AL256" s="176"/>
      <c r="AM256" s="167"/>
      <c r="AN256" s="167"/>
      <c r="AO256" s="169"/>
      <c r="AQ256" s="185"/>
      <c r="AR256" s="185"/>
      <c r="AU256" s="344"/>
    </row>
    <row r="257" spans="1:47" ht="18" customHeight="1" x14ac:dyDescent="0.2">
      <c r="A257" s="130"/>
      <c r="B257" s="132"/>
      <c r="C257" s="133"/>
      <c r="D257" s="133"/>
      <c r="E257" s="133"/>
      <c r="F257" s="134"/>
      <c r="G257" s="151"/>
      <c r="H257" s="153"/>
      <c r="I257" s="155"/>
      <c r="J257" s="128"/>
      <c r="K257" s="160"/>
      <c r="L257" s="162"/>
      <c r="M257" s="128"/>
      <c r="N257" s="160"/>
      <c r="O257" s="128"/>
      <c r="P257" s="158"/>
      <c r="Q257" s="128"/>
      <c r="R257" s="158"/>
      <c r="S257" s="156"/>
      <c r="T257" s="177"/>
      <c r="U257" s="179"/>
      <c r="V257" s="156"/>
      <c r="W257" s="177"/>
      <c r="X257" s="179"/>
      <c r="Y257" s="181"/>
      <c r="Z257" s="182"/>
      <c r="AA257" s="184"/>
      <c r="AB257" s="184"/>
      <c r="AC257" s="184"/>
      <c r="AD257" s="170"/>
      <c r="AE257" s="12"/>
      <c r="AF257" s="164"/>
      <c r="AG257" s="164"/>
      <c r="AH257" s="132"/>
      <c r="AI257" s="172"/>
      <c r="AJ257" s="172"/>
      <c r="AK257" s="172"/>
      <c r="AL257" s="173"/>
      <c r="AM257" s="166"/>
      <c r="AN257" s="166"/>
      <c r="AO257" s="168"/>
      <c r="AQ257" s="185">
        <f>IF(G257="x", 1,0)</f>
        <v>0</v>
      </c>
      <c r="AR257" s="185">
        <f>IF(H257="x", 1,0)</f>
        <v>0</v>
      </c>
      <c r="AU257" s="344" t="str">
        <f>IF(A257="","",7)</f>
        <v/>
      </c>
    </row>
    <row r="258" spans="1:47" ht="18" customHeight="1" thickBot="1" x14ac:dyDescent="0.25">
      <c r="A258" s="131"/>
      <c r="B258" s="135"/>
      <c r="C258" s="136"/>
      <c r="D258" s="136"/>
      <c r="E258" s="136"/>
      <c r="F258" s="137"/>
      <c r="G258" s="152"/>
      <c r="H258" s="154"/>
      <c r="I258" s="154"/>
      <c r="J258" s="129"/>
      <c r="K258" s="161"/>
      <c r="L258" s="163"/>
      <c r="M258" s="129"/>
      <c r="N258" s="161"/>
      <c r="O258" s="129"/>
      <c r="P258" s="159"/>
      <c r="Q258" s="129"/>
      <c r="R258" s="159"/>
      <c r="S258" s="157"/>
      <c r="T258" s="178"/>
      <c r="U258" s="180"/>
      <c r="V258" s="157"/>
      <c r="W258" s="178"/>
      <c r="X258" s="180"/>
      <c r="Y258" s="157"/>
      <c r="Z258" s="183"/>
      <c r="AA258" s="183"/>
      <c r="AB258" s="183"/>
      <c r="AC258" s="183"/>
      <c r="AD258" s="171"/>
      <c r="AE258" s="112"/>
      <c r="AF258" s="165"/>
      <c r="AG258" s="165"/>
      <c r="AH258" s="174"/>
      <c r="AI258" s="175"/>
      <c r="AJ258" s="175"/>
      <c r="AK258" s="175"/>
      <c r="AL258" s="176"/>
      <c r="AM258" s="167"/>
      <c r="AN258" s="167"/>
      <c r="AO258" s="169"/>
      <c r="AQ258" s="185"/>
      <c r="AR258" s="185"/>
      <c r="AU258" s="344"/>
    </row>
    <row r="259" spans="1:47" ht="18" customHeight="1" x14ac:dyDescent="0.2">
      <c r="A259" s="130"/>
      <c r="B259" s="132"/>
      <c r="C259" s="133"/>
      <c r="D259" s="133"/>
      <c r="E259" s="133"/>
      <c r="F259" s="134"/>
      <c r="G259" s="151"/>
      <c r="H259" s="153"/>
      <c r="I259" s="155"/>
      <c r="J259" s="128"/>
      <c r="K259" s="160"/>
      <c r="L259" s="162"/>
      <c r="M259" s="128"/>
      <c r="N259" s="160"/>
      <c r="O259" s="128"/>
      <c r="P259" s="158"/>
      <c r="Q259" s="128"/>
      <c r="R259" s="158"/>
      <c r="S259" s="156"/>
      <c r="T259" s="177"/>
      <c r="U259" s="179"/>
      <c r="V259" s="156"/>
      <c r="W259" s="177"/>
      <c r="X259" s="179"/>
      <c r="Y259" s="181"/>
      <c r="Z259" s="182"/>
      <c r="AA259" s="184"/>
      <c r="AB259" s="184"/>
      <c r="AC259" s="184"/>
      <c r="AD259" s="170"/>
      <c r="AE259" s="12"/>
      <c r="AF259" s="164"/>
      <c r="AG259" s="164"/>
      <c r="AH259" s="132"/>
      <c r="AI259" s="172"/>
      <c r="AJ259" s="172"/>
      <c r="AK259" s="172"/>
      <c r="AL259" s="173"/>
      <c r="AM259" s="166"/>
      <c r="AN259" s="166"/>
      <c r="AO259" s="168"/>
      <c r="AQ259" s="185">
        <f>IF(G259="x", 1,0)</f>
        <v>0</v>
      </c>
      <c r="AR259" s="185">
        <f>IF(H259="x", 1,0)</f>
        <v>0</v>
      </c>
      <c r="AU259" s="344" t="str">
        <f>IF(A259="","",8)</f>
        <v/>
      </c>
    </row>
    <row r="260" spans="1:47" ht="18" customHeight="1" thickBot="1" x14ac:dyDescent="0.25">
      <c r="A260" s="131"/>
      <c r="B260" s="135"/>
      <c r="C260" s="136"/>
      <c r="D260" s="136"/>
      <c r="E260" s="136"/>
      <c r="F260" s="137"/>
      <c r="G260" s="152"/>
      <c r="H260" s="154"/>
      <c r="I260" s="154"/>
      <c r="J260" s="129"/>
      <c r="K260" s="161"/>
      <c r="L260" s="163"/>
      <c r="M260" s="129"/>
      <c r="N260" s="161"/>
      <c r="O260" s="129"/>
      <c r="P260" s="159"/>
      <c r="Q260" s="129"/>
      <c r="R260" s="159"/>
      <c r="S260" s="157"/>
      <c r="T260" s="178"/>
      <c r="U260" s="180"/>
      <c r="V260" s="157"/>
      <c r="W260" s="178"/>
      <c r="X260" s="180"/>
      <c r="Y260" s="157"/>
      <c r="Z260" s="183"/>
      <c r="AA260" s="183"/>
      <c r="AB260" s="183"/>
      <c r="AC260" s="183"/>
      <c r="AD260" s="171"/>
      <c r="AE260" s="112"/>
      <c r="AF260" s="165"/>
      <c r="AG260" s="165"/>
      <c r="AH260" s="174"/>
      <c r="AI260" s="175"/>
      <c r="AJ260" s="175"/>
      <c r="AK260" s="175"/>
      <c r="AL260" s="176"/>
      <c r="AM260" s="167"/>
      <c r="AN260" s="167"/>
      <c r="AO260" s="169"/>
      <c r="AQ260" s="185"/>
      <c r="AR260" s="185"/>
      <c r="AU260" s="344"/>
    </row>
    <row r="261" spans="1:47" ht="18" customHeight="1" x14ac:dyDescent="0.2">
      <c r="A261" s="130"/>
      <c r="B261" s="132"/>
      <c r="C261" s="133"/>
      <c r="D261" s="133"/>
      <c r="E261" s="133"/>
      <c r="F261" s="134"/>
      <c r="G261" s="151"/>
      <c r="H261" s="153"/>
      <c r="I261" s="155"/>
      <c r="J261" s="128"/>
      <c r="K261" s="160"/>
      <c r="L261" s="162"/>
      <c r="M261" s="128"/>
      <c r="N261" s="160"/>
      <c r="O261" s="128"/>
      <c r="P261" s="158"/>
      <c r="Q261" s="128"/>
      <c r="R261" s="158"/>
      <c r="S261" s="156"/>
      <c r="T261" s="177"/>
      <c r="U261" s="179"/>
      <c r="V261" s="156"/>
      <c r="W261" s="177"/>
      <c r="X261" s="179"/>
      <c r="Y261" s="181"/>
      <c r="Z261" s="182"/>
      <c r="AA261" s="184"/>
      <c r="AB261" s="184"/>
      <c r="AC261" s="184"/>
      <c r="AD261" s="170"/>
      <c r="AE261" s="12"/>
      <c r="AF261" s="164"/>
      <c r="AG261" s="164"/>
      <c r="AH261" s="132"/>
      <c r="AI261" s="172"/>
      <c r="AJ261" s="172"/>
      <c r="AK261" s="172"/>
      <c r="AL261" s="173"/>
      <c r="AM261" s="166"/>
      <c r="AN261" s="166"/>
      <c r="AO261" s="168"/>
      <c r="AQ261" s="185">
        <f>IF(G261="x", 1,0)</f>
        <v>0</v>
      </c>
      <c r="AR261" s="185">
        <f>IF(H261="x", 1,0)</f>
        <v>0</v>
      </c>
      <c r="AU261" s="344" t="str">
        <f>IF(A261="","",8)</f>
        <v/>
      </c>
    </row>
    <row r="262" spans="1:47" ht="18" customHeight="1" thickBot="1" x14ac:dyDescent="0.25">
      <c r="A262" s="131"/>
      <c r="B262" s="135"/>
      <c r="C262" s="136"/>
      <c r="D262" s="136"/>
      <c r="E262" s="136"/>
      <c r="F262" s="137"/>
      <c r="G262" s="152"/>
      <c r="H262" s="154"/>
      <c r="I262" s="154"/>
      <c r="J262" s="129"/>
      <c r="K262" s="161"/>
      <c r="L262" s="163"/>
      <c r="M262" s="129"/>
      <c r="N262" s="161"/>
      <c r="O262" s="129"/>
      <c r="P262" s="159"/>
      <c r="Q262" s="129"/>
      <c r="R262" s="159"/>
      <c r="S262" s="157"/>
      <c r="T262" s="178"/>
      <c r="U262" s="180"/>
      <c r="V262" s="157"/>
      <c r="W262" s="178"/>
      <c r="X262" s="180"/>
      <c r="Y262" s="157"/>
      <c r="Z262" s="183"/>
      <c r="AA262" s="183"/>
      <c r="AB262" s="183"/>
      <c r="AC262" s="183"/>
      <c r="AD262" s="171"/>
      <c r="AE262" s="112"/>
      <c r="AF262" s="165"/>
      <c r="AG262" s="165"/>
      <c r="AH262" s="174"/>
      <c r="AI262" s="175"/>
      <c r="AJ262" s="175"/>
      <c r="AK262" s="175"/>
      <c r="AL262" s="176"/>
      <c r="AM262" s="167"/>
      <c r="AN262" s="167"/>
      <c r="AO262" s="169"/>
      <c r="AQ262" s="185"/>
      <c r="AR262" s="185"/>
      <c r="AU262" s="344"/>
    </row>
    <row r="263" spans="1:47" ht="18" customHeight="1" x14ac:dyDescent="0.2">
      <c r="A263" s="130"/>
      <c r="B263" s="132"/>
      <c r="C263" s="133"/>
      <c r="D263" s="133"/>
      <c r="E263" s="133"/>
      <c r="F263" s="134"/>
      <c r="G263" s="151"/>
      <c r="H263" s="153"/>
      <c r="I263" s="155"/>
      <c r="J263" s="128"/>
      <c r="K263" s="160"/>
      <c r="L263" s="162"/>
      <c r="M263" s="128"/>
      <c r="N263" s="160"/>
      <c r="O263" s="128"/>
      <c r="P263" s="158"/>
      <c r="Q263" s="128"/>
      <c r="R263" s="158"/>
      <c r="S263" s="156"/>
      <c r="T263" s="177"/>
      <c r="U263" s="179"/>
      <c r="V263" s="156"/>
      <c r="W263" s="177"/>
      <c r="X263" s="179"/>
      <c r="Y263" s="181"/>
      <c r="Z263" s="182"/>
      <c r="AA263" s="184"/>
      <c r="AB263" s="184"/>
      <c r="AC263" s="184"/>
      <c r="AD263" s="170"/>
      <c r="AE263" s="12"/>
      <c r="AF263" s="164"/>
      <c r="AG263" s="164"/>
      <c r="AH263" s="132"/>
      <c r="AI263" s="172"/>
      <c r="AJ263" s="172"/>
      <c r="AK263" s="172"/>
      <c r="AL263" s="173"/>
      <c r="AM263" s="166"/>
      <c r="AN263" s="166"/>
      <c r="AO263" s="168"/>
      <c r="AQ263" s="185">
        <f>IF(G263="x", 1,0)</f>
        <v>0</v>
      </c>
      <c r="AR263" s="185">
        <f>IF(H263="x", 1,0)</f>
        <v>0</v>
      </c>
      <c r="AU263" s="344" t="str">
        <f>IF(A263="","",8)</f>
        <v/>
      </c>
    </row>
    <row r="264" spans="1:47" ht="18" customHeight="1" thickBot="1" x14ac:dyDescent="0.25">
      <c r="A264" s="131"/>
      <c r="B264" s="135"/>
      <c r="C264" s="136"/>
      <c r="D264" s="136"/>
      <c r="E264" s="136"/>
      <c r="F264" s="137"/>
      <c r="G264" s="152"/>
      <c r="H264" s="154"/>
      <c r="I264" s="154"/>
      <c r="J264" s="129"/>
      <c r="K264" s="161"/>
      <c r="L264" s="163"/>
      <c r="M264" s="129"/>
      <c r="N264" s="161"/>
      <c r="O264" s="129"/>
      <c r="P264" s="159"/>
      <c r="Q264" s="129"/>
      <c r="R264" s="159"/>
      <c r="S264" s="157"/>
      <c r="T264" s="178"/>
      <c r="U264" s="180"/>
      <c r="V264" s="157"/>
      <c r="W264" s="178"/>
      <c r="X264" s="180"/>
      <c r="Y264" s="157"/>
      <c r="Z264" s="183"/>
      <c r="AA264" s="183"/>
      <c r="AB264" s="183"/>
      <c r="AC264" s="183"/>
      <c r="AD264" s="171"/>
      <c r="AE264" s="112"/>
      <c r="AF264" s="165"/>
      <c r="AG264" s="165"/>
      <c r="AH264" s="174"/>
      <c r="AI264" s="175"/>
      <c r="AJ264" s="175"/>
      <c r="AK264" s="175"/>
      <c r="AL264" s="176"/>
      <c r="AM264" s="167"/>
      <c r="AN264" s="167"/>
      <c r="AO264" s="169"/>
      <c r="AQ264" s="185"/>
      <c r="AR264" s="185"/>
      <c r="AU264" s="344"/>
    </row>
    <row r="265" spans="1:47" ht="18" customHeight="1" x14ac:dyDescent="0.2">
      <c r="A265" s="130"/>
      <c r="B265" s="132"/>
      <c r="C265" s="133"/>
      <c r="D265" s="133"/>
      <c r="E265" s="133"/>
      <c r="F265" s="134"/>
      <c r="G265" s="151"/>
      <c r="H265" s="153"/>
      <c r="I265" s="155"/>
      <c r="J265" s="128"/>
      <c r="K265" s="160"/>
      <c r="L265" s="162"/>
      <c r="M265" s="128"/>
      <c r="N265" s="160"/>
      <c r="O265" s="128"/>
      <c r="P265" s="158"/>
      <c r="Q265" s="128"/>
      <c r="R265" s="158"/>
      <c r="S265" s="156"/>
      <c r="T265" s="177"/>
      <c r="U265" s="179"/>
      <c r="V265" s="156"/>
      <c r="W265" s="177"/>
      <c r="X265" s="179"/>
      <c r="Y265" s="181"/>
      <c r="Z265" s="182"/>
      <c r="AA265" s="184"/>
      <c r="AB265" s="184"/>
      <c r="AC265" s="184"/>
      <c r="AD265" s="170"/>
      <c r="AE265" s="12"/>
      <c r="AF265" s="164"/>
      <c r="AG265" s="164"/>
      <c r="AH265" s="132"/>
      <c r="AI265" s="172"/>
      <c r="AJ265" s="172"/>
      <c r="AK265" s="172"/>
      <c r="AL265" s="173"/>
      <c r="AM265" s="166"/>
      <c r="AN265" s="166"/>
      <c r="AO265" s="168"/>
      <c r="AQ265" s="185">
        <f>IF(G265="x", 1,0)</f>
        <v>0</v>
      </c>
      <c r="AR265" s="185">
        <f>IF(H265="x", 1,0)</f>
        <v>0</v>
      </c>
      <c r="AU265" s="344" t="str">
        <f>IF(A265="","",8)</f>
        <v/>
      </c>
    </row>
    <row r="266" spans="1:47" ht="18" customHeight="1" thickBot="1" x14ac:dyDescent="0.25">
      <c r="A266" s="131"/>
      <c r="B266" s="135"/>
      <c r="C266" s="136"/>
      <c r="D266" s="136"/>
      <c r="E266" s="136"/>
      <c r="F266" s="137"/>
      <c r="G266" s="152"/>
      <c r="H266" s="154"/>
      <c r="I266" s="154"/>
      <c r="J266" s="129"/>
      <c r="K266" s="161"/>
      <c r="L266" s="163"/>
      <c r="M266" s="129"/>
      <c r="N266" s="161"/>
      <c r="O266" s="129"/>
      <c r="P266" s="159"/>
      <c r="Q266" s="129"/>
      <c r="R266" s="159"/>
      <c r="S266" s="157"/>
      <c r="T266" s="178"/>
      <c r="U266" s="180"/>
      <c r="V266" s="157"/>
      <c r="W266" s="178"/>
      <c r="X266" s="180"/>
      <c r="Y266" s="157"/>
      <c r="Z266" s="183"/>
      <c r="AA266" s="183"/>
      <c r="AB266" s="183"/>
      <c r="AC266" s="183"/>
      <c r="AD266" s="171"/>
      <c r="AE266" s="112"/>
      <c r="AF266" s="165"/>
      <c r="AG266" s="165"/>
      <c r="AH266" s="174"/>
      <c r="AI266" s="175"/>
      <c r="AJ266" s="175"/>
      <c r="AK266" s="175"/>
      <c r="AL266" s="176"/>
      <c r="AM266" s="167"/>
      <c r="AN266" s="167"/>
      <c r="AO266" s="169"/>
      <c r="AQ266" s="185"/>
      <c r="AR266" s="185"/>
      <c r="AU266" s="344"/>
    </row>
    <row r="267" spans="1:47" ht="18" customHeight="1" x14ac:dyDescent="0.2">
      <c r="A267" s="130"/>
      <c r="B267" s="132"/>
      <c r="C267" s="133"/>
      <c r="D267" s="133"/>
      <c r="E267" s="133"/>
      <c r="F267" s="134"/>
      <c r="G267" s="151"/>
      <c r="H267" s="153"/>
      <c r="I267" s="155"/>
      <c r="J267" s="128"/>
      <c r="K267" s="160"/>
      <c r="L267" s="162"/>
      <c r="M267" s="128"/>
      <c r="N267" s="160"/>
      <c r="O267" s="128"/>
      <c r="P267" s="158"/>
      <c r="Q267" s="128"/>
      <c r="R267" s="158"/>
      <c r="S267" s="156"/>
      <c r="T267" s="177"/>
      <c r="U267" s="179"/>
      <c r="V267" s="156"/>
      <c r="W267" s="177"/>
      <c r="X267" s="179"/>
      <c r="Y267" s="181"/>
      <c r="Z267" s="182"/>
      <c r="AA267" s="184"/>
      <c r="AB267" s="184"/>
      <c r="AC267" s="184"/>
      <c r="AD267" s="170"/>
      <c r="AE267" s="12"/>
      <c r="AF267" s="164"/>
      <c r="AG267" s="164"/>
      <c r="AH267" s="132"/>
      <c r="AI267" s="172"/>
      <c r="AJ267" s="172"/>
      <c r="AK267" s="172"/>
      <c r="AL267" s="173"/>
      <c r="AM267" s="166"/>
      <c r="AN267" s="166"/>
      <c r="AO267" s="168"/>
      <c r="AQ267" s="185">
        <f>IF(G267="x", 1,0)</f>
        <v>0</v>
      </c>
      <c r="AR267" s="185">
        <f>IF(H267="x", 1,0)</f>
        <v>0</v>
      </c>
      <c r="AU267" s="344" t="str">
        <f>IF(A267="","",8)</f>
        <v/>
      </c>
    </row>
    <row r="268" spans="1:47" ht="18" customHeight="1" thickBot="1" x14ac:dyDescent="0.25">
      <c r="A268" s="131"/>
      <c r="B268" s="135"/>
      <c r="C268" s="136"/>
      <c r="D268" s="136"/>
      <c r="E268" s="136"/>
      <c r="F268" s="137"/>
      <c r="G268" s="152"/>
      <c r="H268" s="154"/>
      <c r="I268" s="154"/>
      <c r="J268" s="129"/>
      <c r="K268" s="161"/>
      <c r="L268" s="163"/>
      <c r="M268" s="129"/>
      <c r="N268" s="161"/>
      <c r="O268" s="129"/>
      <c r="P268" s="159"/>
      <c r="Q268" s="129"/>
      <c r="R268" s="159"/>
      <c r="S268" s="157"/>
      <c r="T268" s="178"/>
      <c r="U268" s="180"/>
      <c r="V268" s="157"/>
      <c r="W268" s="178"/>
      <c r="X268" s="180"/>
      <c r="Y268" s="157"/>
      <c r="Z268" s="183"/>
      <c r="AA268" s="183"/>
      <c r="AB268" s="183"/>
      <c r="AC268" s="183"/>
      <c r="AD268" s="171"/>
      <c r="AE268" s="112"/>
      <c r="AF268" s="165"/>
      <c r="AG268" s="165"/>
      <c r="AH268" s="174"/>
      <c r="AI268" s="175"/>
      <c r="AJ268" s="175"/>
      <c r="AK268" s="175"/>
      <c r="AL268" s="176"/>
      <c r="AM268" s="167"/>
      <c r="AN268" s="167"/>
      <c r="AO268" s="169"/>
      <c r="AQ268" s="185"/>
      <c r="AR268" s="185"/>
      <c r="AU268" s="344"/>
    </row>
    <row r="269" spans="1:47" ht="18" customHeight="1" x14ac:dyDescent="0.2">
      <c r="A269" s="130"/>
      <c r="B269" s="132"/>
      <c r="C269" s="133"/>
      <c r="D269" s="133"/>
      <c r="E269" s="133"/>
      <c r="F269" s="134"/>
      <c r="G269" s="151"/>
      <c r="H269" s="153"/>
      <c r="I269" s="155"/>
      <c r="J269" s="128"/>
      <c r="K269" s="160"/>
      <c r="L269" s="162"/>
      <c r="M269" s="128"/>
      <c r="N269" s="160"/>
      <c r="O269" s="128"/>
      <c r="P269" s="158"/>
      <c r="Q269" s="128"/>
      <c r="R269" s="158"/>
      <c r="S269" s="156"/>
      <c r="T269" s="177"/>
      <c r="U269" s="179"/>
      <c r="V269" s="156"/>
      <c r="W269" s="177"/>
      <c r="X269" s="179"/>
      <c r="Y269" s="181"/>
      <c r="Z269" s="182"/>
      <c r="AA269" s="184"/>
      <c r="AB269" s="184"/>
      <c r="AC269" s="184"/>
      <c r="AD269" s="170"/>
      <c r="AE269" s="12"/>
      <c r="AF269" s="164"/>
      <c r="AG269" s="164"/>
      <c r="AH269" s="132"/>
      <c r="AI269" s="172"/>
      <c r="AJ269" s="172"/>
      <c r="AK269" s="172"/>
      <c r="AL269" s="173"/>
      <c r="AM269" s="166"/>
      <c r="AN269" s="166"/>
      <c r="AO269" s="168"/>
      <c r="AQ269" s="185">
        <f>IF(G269="x", 1,0)</f>
        <v>0</v>
      </c>
      <c r="AR269" s="185">
        <f>IF(H269="x", 1,0)</f>
        <v>0</v>
      </c>
      <c r="AU269" s="344" t="str">
        <f>IF(A269="","",8)</f>
        <v/>
      </c>
    </row>
    <row r="270" spans="1:47" ht="18" customHeight="1" thickBot="1" x14ac:dyDescent="0.25">
      <c r="A270" s="131"/>
      <c r="B270" s="135"/>
      <c r="C270" s="136"/>
      <c r="D270" s="136"/>
      <c r="E270" s="136"/>
      <c r="F270" s="137"/>
      <c r="G270" s="152"/>
      <c r="H270" s="154"/>
      <c r="I270" s="154"/>
      <c r="J270" s="129"/>
      <c r="K270" s="161"/>
      <c r="L270" s="163"/>
      <c r="M270" s="129"/>
      <c r="N270" s="161"/>
      <c r="O270" s="129"/>
      <c r="P270" s="159"/>
      <c r="Q270" s="129"/>
      <c r="R270" s="159"/>
      <c r="S270" s="157"/>
      <c r="T270" s="178"/>
      <c r="U270" s="180"/>
      <c r="V270" s="157"/>
      <c r="W270" s="178"/>
      <c r="X270" s="180"/>
      <c r="Y270" s="157"/>
      <c r="Z270" s="183"/>
      <c r="AA270" s="183"/>
      <c r="AB270" s="183"/>
      <c r="AC270" s="183"/>
      <c r="AD270" s="171"/>
      <c r="AE270" s="112"/>
      <c r="AF270" s="165"/>
      <c r="AG270" s="165"/>
      <c r="AH270" s="174"/>
      <c r="AI270" s="175"/>
      <c r="AJ270" s="175"/>
      <c r="AK270" s="175"/>
      <c r="AL270" s="176"/>
      <c r="AM270" s="167"/>
      <c r="AN270" s="167"/>
      <c r="AO270" s="169"/>
      <c r="AQ270" s="185"/>
      <c r="AR270" s="185"/>
      <c r="AU270" s="344"/>
    </row>
    <row r="271" spans="1:47" ht="18" customHeight="1" x14ac:dyDescent="0.2">
      <c r="A271" s="130"/>
      <c r="B271" s="132"/>
      <c r="C271" s="133"/>
      <c r="D271" s="133"/>
      <c r="E271" s="133"/>
      <c r="F271" s="134"/>
      <c r="G271" s="151"/>
      <c r="H271" s="153"/>
      <c r="I271" s="155"/>
      <c r="J271" s="128"/>
      <c r="K271" s="160"/>
      <c r="L271" s="162"/>
      <c r="M271" s="128"/>
      <c r="N271" s="160"/>
      <c r="O271" s="128"/>
      <c r="P271" s="158"/>
      <c r="Q271" s="128"/>
      <c r="R271" s="158"/>
      <c r="S271" s="156"/>
      <c r="T271" s="177"/>
      <c r="U271" s="179"/>
      <c r="V271" s="156"/>
      <c r="W271" s="177"/>
      <c r="X271" s="179"/>
      <c r="Y271" s="181"/>
      <c r="Z271" s="182"/>
      <c r="AA271" s="184"/>
      <c r="AB271" s="184"/>
      <c r="AC271" s="184"/>
      <c r="AD271" s="170"/>
      <c r="AE271" s="12"/>
      <c r="AF271" s="164"/>
      <c r="AG271" s="164"/>
      <c r="AH271" s="132"/>
      <c r="AI271" s="172"/>
      <c r="AJ271" s="172"/>
      <c r="AK271" s="172"/>
      <c r="AL271" s="173"/>
      <c r="AM271" s="166"/>
      <c r="AN271" s="166"/>
      <c r="AO271" s="168"/>
      <c r="AQ271" s="185">
        <f>IF(G271="x", 1,0)</f>
        <v>0</v>
      </c>
      <c r="AR271" s="185">
        <f>IF(H271="x", 1,0)</f>
        <v>0</v>
      </c>
      <c r="AU271" s="344" t="str">
        <f>IF(A271="","",8)</f>
        <v/>
      </c>
    </row>
    <row r="272" spans="1:47" ht="18" customHeight="1" thickBot="1" x14ac:dyDescent="0.25">
      <c r="A272" s="131"/>
      <c r="B272" s="135"/>
      <c r="C272" s="136"/>
      <c r="D272" s="136"/>
      <c r="E272" s="136"/>
      <c r="F272" s="137"/>
      <c r="G272" s="152"/>
      <c r="H272" s="154"/>
      <c r="I272" s="154"/>
      <c r="J272" s="129"/>
      <c r="K272" s="161"/>
      <c r="L272" s="163"/>
      <c r="M272" s="129"/>
      <c r="N272" s="161"/>
      <c r="O272" s="129"/>
      <c r="P272" s="159"/>
      <c r="Q272" s="129"/>
      <c r="R272" s="159"/>
      <c r="S272" s="157"/>
      <c r="T272" s="178"/>
      <c r="U272" s="180"/>
      <c r="V272" s="157"/>
      <c r="W272" s="178"/>
      <c r="X272" s="180"/>
      <c r="Y272" s="157"/>
      <c r="Z272" s="183"/>
      <c r="AA272" s="183"/>
      <c r="AB272" s="183"/>
      <c r="AC272" s="183"/>
      <c r="AD272" s="171"/>
      <c r="AE272" s="112"/>
      <c r="AF272" s="165"/>
      <c r="AG272" s="165"/>
      <c r="AH272" s="174"/>
      <c r="AI272" s="175"/>
      <c r="AJ272" s="175"/>
      <c r="AK272" s="175"/>
      <c r="AL272" s="176"/>
      <c r="AM272" s="167"/>
      <c r="AN272" s="167"/>
      <c r="AO272" s="169"/>
      <c r="AQ272" s="185"/>
      <c r="AR272" s="185"/>
      <c r="AU272" s="344"/>
    </row>
    <row r="273" spans="1:47" ht="18" customHeight="1" x14ac:dyDescent="0.2">
      <c r="A273" s="130"/>
      <c r="B273" s="132"/>
      <c r="C273" s="133"/>
      <c r="D273" s="133"/>
      <c r="E273" s="133"/>
      <c r="F273" s="134"/>
      <c r="G273" s="151"/>
      <c r="H273" s="153"/>
      <c r="I273" s="155"/>
      <c r="J273" s="128"/>
      <c r="K273" s="160"/>
      <c r="L273" s="162"/>
      <c r="M273" s="128"/>
      <c r="N273" s="160"/>
      <c r="O273" s="128"/>
      <c r="P273" s="158"/>
      <c r="Q273" s="128"/>
      <c r="R273" s="158"/>
      <c r="S273" s="156"/>
      <c r="T273" s="177"/>
      <c r="U273" s="179"/>
      <c r="V273" s="156"/>
      <c r="W273" s="177"/>
      <c r="X273" s="179"/>
      <c r="Y273" s="181"/>
      <c r="Z273" s="182"/>
      <c r="AA273" s="184"/>
      <c r="AB273" s="184"/>
      <c r="AC273" s="184"/>
      <c r="AD273" s="170"/>
      <c r="AE273" s="12"/>
      <c r="AF273" s="164"/>
      <c r="AG273" s="164"/>
      <c r="AH273" s="132"/>
      <c r="AI273" s="172"/>
      <c r="AJ273" s="172"/>
      <c r="AK273" s="172"/>
      <c r="AL273" s="173"/>
      <c r="AM273" s="166"/>
      <c r="AN273" s="166"/>
      <c r="AO273" s="168"/>
      <c r="AQ273" s="185">
        <f>IF(G273="x", 1,0)</f>
        <v>0</v>
      </c>
      <c r="AR273" s="185">
        <f>IF(H273="x", 1,0)</f>
        <v>0</v>
      </c>
      <c r="AU273" s="344" t="str">
        <f>IF(A273="","",8)</f>
        <v/>
      </c>
    </row>
    <row r="274" spans="1:47" ht="18" customHeight="1" thickBot="1" x14ac:dyDescent="0.25">
      <c r="A274" s="131"/>
      <c r="B274" s="135"/>
      <c r="C274" s="136"/>
      <c r="D274" s="136"/>
      <c r="E274" s="136"/>
      <c r="F274" s="137"/>
      <c r="G274" s="152"/>
      <c r="H274" s="154"/>
      <c r="I274" s="154"/>
      <c r="J274" s="129"/>
      <c r="K274" s="161"/>
      <c r="L274" s="163"/>
      <c r="M274" s="129"/>
      <c r="N274" s="161"/>
      <c r="O274" s="129"/>
      <c r="P274" s="159"/>
      <c r="Q274" s="129"/>
      <c r="R274" s="159"/>
      <c r="S274" s="157"/>
      <c r="T274" s="178"/>
      <c r="U274" s="180"/>
      <c r="V274" s="157"/>
      <c r="W274" s="178"/>
      <c r="X274" s="180"/>
      <c r="Y274" s="157"/>
      <c r="Z274" s="183"/>
      <c r="AA274" s="183"/>
      <c r="AB274" s="183"/>
      <c r="AC274" s="183"/>
      <c r="AD274" s="171"/>
      <c r="AE274" s="112"/>
      <c r="AF274" s="165"/>
      <c r="AG274" s="165"/>
      <c r="AH274" s="174"/>
      <c r="AI274" s="175"/>
      <c r="AJ274" s="175"/>
      <c r="AK274" s="175"/>
      <c r="AL274" s="176"/>
      <c r="AM274" s="167"/>
      <c r="AN274" s="167"/>
      <c r="AO274" s="169"/>
      <c r="AQ274" s="185"/>
      <c r="AR274" s="185"/>
      <c r="AU274" s="344"/>
    </row>
    <row r="275" spans="1:47" ht="18" customHeight="1" x14ac:dyDescent="0.2">
      <c r="A275" s="130"/>
      <c r="B275" s="132"/>
      <c r="C275" s="133"/>
      <c r="D275" s="133"/>
      <c r="E275" s="133"/>
      <c r="F275" s="134"/>
      <c r="G275" s="151"/>
      <c r="H275" s="153"/>
      <c r="I275" s="155"/>
      <c r="J275" s="128"/>
      <c r="K275" s="160"/>
      <c r="L275" s="162"/>
      <c r="M275" s="128"/>
      <c r="N275" s="160"/>
      <c r="O275" s="128"/>
      <c r="P275" s="158"/>
      <c r="Q275" s="128"/>
      <c r="R275" s="158"/>
      <c r="S275" s="156"/>
      <c r="T275" s="177"/>
      <c r="U275" s="179"/>
      <c r="V275" s="156"/>
      <c r="W275" s="177"/>
      <c r="X275" s="179"/>
      <c r="Y275" s="181"/>
      <c r="Z275" s="182"/>
      <c r="AA275" s="184"/>
      <c r="AB275" s="184"/>
      <c r="AC275" s="184"/>
      <c r="AD275" s="170"/>
      <c r="AE275" s="12"/>
      <c r="AF275" s="164"/>
      <c r="AG275" s="164"/>
      <c r="AH275" s="132"/>
      <c r="AI275" s="172"/>
      <c r="AJ275" s="172"/>
      <c r="AK275" s="172"/>
      <c r="AL275" s="173"/>
      <c r="AM275" s="166"/>
      <c r="AN275" s="166"/>
      <c r="AO275" s="168"/>
      <c r="AQ275" s="185">
        <f>IF(G275="x", 1,0)</f>
        <v>0</v>
      </c>
      <c r="AR275" s="185">
        <f>IF(H275="x", 1,0)</f>
        <v>0</v>
      </c>
      <c r="AU275" s="344" t="str">
        <f>IF(A275="","",8)</f>
        <v/>
      </c>
    </row>
    <row r="276" spans="1:47" ht="18" customHeight="1" thickBot="1" x14ac:dyDescent="0.25">
      <c r="A276" s="131"/>
      <c r="B276" s="135"/>
      <c r="C276" s="136"/>
      <c r="D276" s="136"/>
      <c r="E276" s="136"/>
      <c r="F276" s="137"/>
      <c r="G276" s="152"/>
      <c r="H276" s="154"/>
      <c r="I276" s="154"/>
      <c r="J276" s="129"/>
      <c r="K276" s="161"/>
      <c r="L276" s="163"/>
      <c r="M276" s="129"/>
      <c r="N276" s="161"/>
      <c r="O276" s="129"/>
      <c r="P276" s="159"/>
      <c r="Q276" s="129"/>
      <c r="R276" s="159"/>
      <c r="S276" s="157"/>
      <c r="T276" s="178"/>
      <c r="U276" s="180"/>
      <c r="V276" s="157"/>
      <c r="W276" s="178"/>
      <c r="X276" s="180"/>
      <c r="Y276" s="157"/>
      <c r="Z276" s="183"/>
      <c r="AA276" s="183"/>
      <c r="AB276" s="183"/>
      <c r="AC276" s="183"/>
      <c r="AD276" s="171"/>
      <c r="AE276" s="112"/>
      <c r="AF276" s="165"/>
      <c r="AG276" s="165"/>
      <c r="AH276" s="174"/>
      <c r="AI276" s="175"/>
      <c r="AJ276" s="175"/>
      <c r="AK276" s="175"/>
      <c r="AL276" s="176"/>
      <c r="AM276" s="167"/>
      <c r="AN276" s="167"/>
      <c r="AO276" s="169"/>
      <c r="AQ276" s="185"/>
      <c r="AR276" s="185"/>
      <c r="AU276" s="344"/>
    </row>
    <row r="277" spans="1:47" ht="18" customHeight="1" x14ac:dyDescent="0.2">
      <c r="A277" s="130"/>
      <c r="B277" s="132"/>
      <c r="C277" s="133"/>
      <c r="D277" s="133"/>
      <c r="E277" s="133"/>
      <c r="F277" s="134"/>
      <c r="G277" s="151"/>
      <c r="H277" s="153"/>
      <c r="I277" s="155"/>
      <c r="J277" s="128"/>
      <c r="K277" s="160"/>
      <c r="L277" s="162"/>
      <c r="M277" s="128"/>
      <c r="N277" s="160"/>
      <c r="O277" s="128"/>
      <c r="P277" s="158"/>
      <c r="Q277" s="128"/>
      <c r="R277" s="158"/>
      <c r="S277" s="156"/>
      <c r="T277" s="177"/>
      <c r="U277" s="179"/>
      <c r="V277" s="156"/>
      <c r="W277" s="177"/>
      <c r="X277" s="179"/>
      <c r="Y277" s="181"/>
      <c r="Z277" s="182"/>
      <c r="AA277" s="184"/>
      <c r="AB277" s="184"/>
      <c r="AC277" s="184"/>
      <c r="AD277" s="170"/>
      <c r="AE277" s="12"/>
      <c r="AF277" s="164"/>
      <c r="AG277" s="164"/>
      <c r="AH277" s="132"/>
      <c r="AI277" s="172"/>
      <c r="AJ277" s="172"/>
      <c r="AK277" s="172"/>
      <c r="AL277" s="173"/>
      <c r="AM277" s="166"/>
      <c r="AN277" s="166"/>
      <c r="AO277" s="168"/>
      <c r="AQ277" s="185">
        <f>IF(G277="x", 1,0)</f>
        <v>0</v>
      </c>
      <c r="AR277" s="185">
        <f>IF(H277="x", 1,0)</f>
        <v>0</v>
      </c>
      <c r="AU277" s="344" t="str">
        <f>IF(A277="","",8)</f>
        <v/>
      </c>
    </row>
    <row r="278" spans="1:47" ht="18" customHeight="1" thickBot="1" x14ac:dyDescent="0.25">
      <c r="A278" s="131"/>
      <c r="B278" s="135"/>
      <c r="C278" s="136"/>
      <c r="D278" s="136"/>
      <c r="E278" s="136"/>
      <c r="F278" s="137"/>
      <c r="G278" s="152"/>
      <c r="H278" s="154"/>
      <c r="I278" s="154"/>
      <c r="J278" s="129"/>
      <c r="K278" s="161"/>
      <c r="L278" s="163"/>
      <c r="M278" s="129"/>
      <c r="N278" s="161"/>
      <c r="O278" s="129"/>
      <c r="P278" s="159"/>
      <c r="Q278" s="129"/>
      <c r="R278" s="159"/>
      <c r="S278" s="157"/>
      <c r="T278" s="178"/>
      <c r="U278" s="180"/>
      <c r="V278" s="157"/>
      <c r="W278" s="178"/>
      <c r="X278" s="180"/>
      <c r="Y278" s="157"/>
      <c r="Z278" s="183"/>
      <c r="AA278" s="183"/>
      <c r="AB278" s="183"/>
      <c r="AC278" s="183"/>
      <c r="AD278" s="171"/>
      <c r="AE278" s="112"/>
      <c r="AF278" s="165"/>
      <c r="AG278" s="165"/>
      <c r="AH278" s="174"/>
      <c r="AI278" s="175"/>
      <c r="AJ278" s="175"/>
      <c r="AK278" s="175"/>
      <c r="AL278" s="176"/>
      <c r="AM278" s="167"/>
      <c r="AN278" s="167"/>
      <c r="AO278" s="169"/>
      <c r="AQ278" s="185"/>
      <c r="AR278" s="185"/>
      <c r="AU278" s="344"/>
    </row>
    <row r="279" spans="1:47" ht="18" customHeight="1" x14ac:dyDescent="0.2">
      <c r="A279" s="130"/>
      <c r="B279" s="132"/>
      <c r="C279" s="133"/>
      <c r="D279" s="133"/>
      <c r="E279" s="133"/>
      <c r="F279" s="134"/>
      <c r="G279" s="151"/>
      <c r="H279" s="153"/>
      <c r="I279" s="155"/>
      <c r="J279" s="128"/>
      <c r="K279" s="160"/>
      <c r="L279" s="162"/>
      <c r="M279" s="128"/>
      <c r="N279" s="160"/>
      <c r="O279" s="128"/>
      <c r="P279" s="158"/>
      <c r="Q279" s="128"/>
      <c r="R279" s="158"/>
      <c r="S279" s="156"/>
      <c r="T279" s="177"/>
      <c r="U279" s="179"/>
      <c r="V279" s="156"/>
      <c r="W279" s="177"/>
      <c r="X279" s="179"/>
      <c r="Y279" s="181"/>
      <c r="Z279" s="182"/>
      <c r="AA279" s="184"/>
      <c r="AB279" s="184"/>
      <c r="AC279" s="184"/>
      <c r="AD279" s="170"/>
      <c r="AE279" s="12"/>
      <c r="AF279" s="164"/>
      <c r="AG279" s="164"/>
      <c r="AH279" s="132"/>
      <c r="AI279" s="172"/>
      <c r="AJ279" s="172"/>
      <c r="AK279" s="172"/>
      <c r="AL279" s="173"/>
      <c r="AM279" s="166"/>
      <c r="AN279" s="166"/>
      <c r="AO279" s="168"/>
      <c r="AQ279" s="185">
        <f>IF(G279="x", 1,0)</f>
        <v>0</v>
      </c>
      <c r="AR279" s="185">
        <f>IF(H279="x", 1,0)</f>
        <v>0</v>
      </c>
      <c r="AU279" s="344" t="str">
        <f>IF(A279="","",8)</f>
        <v/>
      </c>
    </row>
    <row r="280" spans="1:47" ht="18" customHeight="1" thickBot="1" x14ac:dyDescent="0.25">
      <c r="A280" s="131"/>
      <c r="B280" s="135"/>
      <c r="C280" s="136"/>
      <c r="D280" s="136"/>
      <c r="E280" s="136"/>
      <c r="F280" s="137"/>
      <c r="G280" s="152"/>
      <c r="H280" s="154"/>
      <c r="I280" s="154"/>
      <c r="J280" s="129"/>
      <c r="K280" s="161"/>
      <c r="L280" s="163"/>
      <c r="M280" s="129"/>
      <c r="N280" s="161"/>
      <c r="O280" s="129"/>
      <c r="P280" s="159"/>
      <c r="Q280" s="129"/>
      <c r="R280" s="159"/>
      <c r="S280" s="157"/>
      <c r="T280" s="178"/>
      <c r="U280" s="180"/>
      <c r="V280" s="157"/>
      <c r="W280" s="178"/>
      <c r="X280" s="180"/>
      <c r="Y280" s="157"/>
      <c r="Z280" s="183"/>
      <c r="AA280" s="183"/>
      <c r="AB280" s="183"/>
      <c r="AC280" s="183"/>
      <c r="AD280" s="171"/>
      <c r="AE280" s="112"/>
      <c r="AF280" s="165"/>
      <c r="AG280" s="165"/>
      <c r="AH280" s="174"/>
      <c r="AI280" s="175"/>
      <c r="AJ280" s="175"/>
      <c r="AK280" s="175"/>
      <c r="AL280" s="176"/>
      <c r="AM280" s="167"/>
      <c r="AN280" s="167"/>
      <c r="AO280" s="169"/>
      <c r="AQ280" s="185"/>
      <c r="AR280" s="185"/>
      <c r="AU280" s="344"/>
    </row>
    <row r="281" spans="1:47" ht="18" customHeight="1" x14ac:dyDescent="0.2">
      <c r="A281" s="130"/>
      <c r="B281" s="132"/>
      <c r="C281" s="133"/>
      <c r="D281" s="133"/>
      <c r="E281" s="133"/>
      <c r="F281" s="134"/>
      <c r="G281" s="151"/>
      <c r="H281" s="153"/>
      <c r="I281" s="155"/>
      <c r="J281" s="128"/>
      <c r="K281" s="160"/>
      <c r="L281" s="162"/>
      <c r="M281" s="128"/>
      <c r="N281" s="160"/>
      <c r="O281" s="128"/>
      <c r="P281" s="158"/>
      <c r="Q281" s="128"/>
      <c r="R281" s="158"/>
      <c r="S281" s="156"/>
      <c r="T281" s="177"/>
      <c r="U281" s="179"/>
      <c r="V281" s="156"/>
      <c r="W281" s="177"/>
      <c r="X281" s="179"/>
      <c r="Y281" s="181"/>
      <c r="Z281" s="182"/>
      <c r="AA281" s="184"/>
      <c r="AB281" s="184"/>
      <c r="AC281" s="184"/>
      <c r="AD281" s="170"/>
      <c r="AE281" s="12"/>
      <c r="AF281" s="164"/>
      <c r="AG281" s="164"/>
      <c r="AH281" s="132"/>
      <c r="AI281" s="172"/>
      <c r="AJ281" s="172"/>
      <c r="AK281" s="172"/>
      <c r="AL281" s="173"/>
      <c r="AM281" s="166"/>
      <c r="AN281" s="166"/>
      <c r="AO281" s="168"/>
      <c r="AQ281" s="185">
        <f>IF(G281="x", 1,0)</f>
        <v>0</v>
      </c>
      <c r="AR281" s="185">
        <f>IF(H281="x", 1,0)</f>
        <v>0</v>
      </c>
      <c r="AU281" s="344" t="str">
        <f>IF(A281="","",8)</f>
        <v/>
      </c>
    </row>
    <row r="282" spans="1:47" ht="18" customHeight="1" thickBot="1" x14ac:dyDescent="0.25">
      <c r="A282" s="131"/>
      <c r="B282" s="135"/>
      <c r="C282" s="136"/>
      <c r="D282" s="136"/>
      <c r="E282" s="136"/>
      <c r="F282" s="137"/>
      <c r="G282" s="152"/>
      <c r="H282" s="154"/>
      <c r="I282" s="154"/>
      <c r="J282" s="129"/>
      <c r="K282" s="161"/>
      <c r="L282" s="163"/>
      <c r="M282" s="129"/>
      <c r="N282" s="161"/>
      <c r="O282" s="129"/>
      <c r="P282" s="159"/>
      <c r="Q282" s="129"/>
      <c r="R282" s="159"/>
      <c r="S282" s="157"/>
      <c r="T282" s="178"/>
      <c r="U282" s="180"/>
      <c r="V282" s="157"/>
      <c r="W282" s="178"/>
      <c r="X282" s="180"/>
      <c r="Y282" s="157"/>
      <c r="Z282" s="183"/>
      <c r="AA282" s="183"/>
      <c r="AB282" s="183"/>
      <c r="AC282" s="183"/>
      <c r="AD282" s="171"/>
      <c r="AE282" s="112"/>
      <c r="AF282" s="165"/>
      <c r="AG282" s="165"/>
      <c r="AH282" s="174"/>
      <c r="AI282" s="175"/>
      <c r="AJ282" s="175"/>
      <c r="AK282" s="175"/>
      <c r="AL282" s="176"/>
      <c r="AM282" s="167"/>
      <c r="AN282" s="167"/>
      <c r="AO282" s="169"/>
      <c r="AQ282" s="185"/>
      <c r="AR282" s="185"/>
      <c r="AU282" s="344"/>
    </row>
    <row r="283" spans="1:47" ht="18" customHeight="1" x14ac:dyDescent="0.2">
      <c r="A283" s="130"/>
      <c r="B283" s="132"/>
      <c r="C283" s="133"/>
      <c r="D283" s="133"/>
      <c r="E283" s="133"/>
      <c r="F283" s="134"/>
      <c r="G283" s="151"/>
      <c r="H283" s="153"/>
      <c r="I283" s="155"/>
      <c r="J283" s="128"/>
      <c r="K283" s="160"/>
      <c r="L283" s="162"/>
      <c r="M283" s="128"/>
      <c r="N283" s="160"/>
      <c r="O283" s="128"/>
      <c r="P283" s="158"/>
      <c r="Q283" s="128"/>
      <c r="R283" s="158"/>
      <c r="S283" s="156"/>
      <c r="T283" s="177"/>
      <c r="U283" s="179"/>
      <c r="V283" s="156"/>
      <c r="W283" s="177"/>
      <c r="X283" s="179"/>
      <c r="Y283" s="181"/>
      <c r="Z283" s="182"/>
      <c r="AA283" s="184"/>
      <c r="AB283" s="184"/>
      <c r="AC283" s="184"/>
      <c r="AD283" s="170"/>
      <c r="AE283" s="12"/>
      <c r="AF283" s="164"/>
      <c r="AG283" s="164"/>
      <c r="AH283" s="132"/>
      <c r="AI283" s="172"/>
      <c r="AJ283" s="172"/>
      <c r="AK283" s="172"/>
      <c r="AL283" s="173"/>
      <c r="AM283" s="166"/>
      <c r="AN283" s="166"/>
      <c r="AO283" s="168"/>
      <c r="AQ283" s="185">
        <f>IF(G283="x", 1,0)</f>
        <v>0</v>
      </c>
      <c r="AR283" s="185">
        <f>IF(H283="x", 1,0)</f>
        <v>0</v>
      </c>
      <c r="AU283" s="344" t="str">
        <f>IF(A283="","",8)</f>
        <v/>
      </c>
    </row>
    <row r="284" spans="1:47" ht="18" customHeight="1" thickBot="1" x14ac:dyDescent="0.25">
      <c r="A284" s="131"/>
      <c r="B284" s="135"/>
      <c r="C284" s="136"/>
      <c r="D284" s="136"/>
      <c r="E284" s="136"/>
      <c r="F284" s="137"/>
      <c r="G284" s="152"/>
      <c r="H284" s="154"/>
      <c r="I284" s="154"/>
      <c r="J284" s="129"/>
      <c r="K284" s="161"/>
      <c r="L284" s="163"/>
      <c r="M284" s="129"/>
      <c r="N284" s="161"/>
      <c r="O284" s="129"/>
      <c r="P284" s="159"/>
      <c r="Q284" s="129"/>
      <c r="R284" s="159"/>
      <c r="S284" s="157"/>
      <c r="T284" s="178"/>
      <c r="U284" s="180"/>
      <c r="V284" s="157"/>
      <c r="W284" s="178"/>
      <c r="X284" s="180"/>
      <c r="Y284" s="157"/>
      <c r="Z284" s="183"/>
      <c r="AA284" s="183"/>
      <c r="AB284" s="183"/>
      <c r="AC284" s="183"/>
      <c r="AD284" s="171"/>
      <c r="AE284" s="112"/>
      <c r="AF284" s="165"/>
      <c r="AG284" s="165"/>
      <c r="AH284" s="174"/>
      <c r="AI284" s="175"/>
      <c r="AJ284" s="175"/>
      <c r="AK284" s="175"/>
      <c r="AL284" s="176"/>
      <c r="AM284" s="167"/>
      <c r="AN284" s="167"/>
      <c r="AO284" s="169"/>
      <c r="AQ284" s="185"/>
      <c r="AR284" s="185"/>
      <c r="AU284" s="344"/>
    </row>
    <row r="285" spans="1:47" ht="18" customHeight="1" x14ac:dyDescent="0.2">
      <c r="A285" s="130"/>
      <c r="B285" s="132"/>
      <c r="C285" s="133"/>
      <c r="D285" s="133"/>
      <c r="E285" s="133"/>
      <c r="F285" s="134"/>
      <c r="G285" s="151"/>
      <c r="H285" s="153"/>
      <c r="I285" s="155"/>
      <c r="J285" s="128"/>
      <c r="K285" s="160"/>
      <c r="L285" s="162"/>
      <c r="M285" s="128"/>
      <c r="N285" s="160"/>
      <c r="O285" s="128"/>
      <c r="P285" s="158"/>
      <c r="Q285" s="128"/>
      <c r="R285" s="158"/>
      <c r="S285" s="156"/>
      <c r="T285" s="177"/>
      <c r="U285" s="179"/>
      <c r="V285" s="156"/>
      <c r="W285" s="177"/>
      <c r="X285" s="179"/>
      <c r="Y285" s="181"/>
      <c r="Z285" s="182"/>
      <c r="AA285" s="184"/>
      <c r="AB285" s="184"/>
      <c r="AC285" s="184"/>
      <c r="AD285" s="170"/>
      <c r="AE285" s="12"/>
      <c r="AF285" s="164"/>
      <c r="AG285" s="164"/>
      <c r="AH285" s="132"/>
      <c r="AI285" s="172"/>
      <c r="AJ285" s="172"/>
      <c r="AK285" s="172"/>
      <c r="AL285" s="173"/>
      <c r="AM285" s="166"/>
      <c r="AN285" s="166"/>
      <c r="AO285" s="168"/>
      <c r="AQ285" s="185">
        <f>IF(G285="x", 1,0)</f>
        <v>0</v>
      </c>
      <c r="AR285" s="185">
        <f>IF(H285="x", 1,0)</f>
        <v>0</v>
      </c>
      <c r="AU285" s="344" t="str">
        <f>IF(A285="","",8)</f>
        <v/>
      </c>
    </row>
    <row r="286" spans="1:47" ht="18" customHeight="1" thickBot="1" x14ac:dyDescent="0.25">
      <c r="A286" s="131"/>
      <c r="B286" s="135"/>
      <c r="C286" s="136"/>
      <c r="D286" s="136"/>
      <c r="E286" s="136"/>
      <c r="F286" s="137"/>
      <c r="G286" s="152"/>
      <c r="H286" s="154"/>
      <c r="I286" s="154"/>
      <c r="J286" s="129"/>
      <c r="K286" s="161"/>
      <c r="L286" s="163"/>
      <c r="M286" s="129"/>
      <c r="N286" s="161"/>
      <c r="O286" s="129"/>
      <c r="P286" s="159"/>
      <c r="Q286" s="129"/>
      <c r="R286" s="159"/>
      <c r="S286" s="157"/>
      <c r="T286" s="178"/>
      <c r="U286" s="180"/>
      <c r="V286" s="157"/>
      <c r="W286" s="178"/>
      <c r="X286" s="180"/>
      <c r="Y286" s="157"/>
      <c r="Z286" s="183"/>
      <c r="AA286" s="183"/>
      <c r="AB286" s="183"/>
      <c r="AC286" s="183"/>
      <c r="AD286" s="171"/>
      <c r="AE286" s="112"/>
      <c r="AF286" s="165"/>
      <c r="AG286" s="165"/>
      <c r="AH286" s="174"/>
      <c r="AI286" s="175"/>
      <c r="AJ286" s="175"/>
      <c r="AK286" s="175"/>
      <c r="AL286" s="176"/>
      <c r="AM286" s="167"/>
      <c r="AN286" s="167"/>
      <c r="AO286" s="169"/>
      <c r="AQ286" s="185"/>
      <c r="AR286" s="185"/>
      <c r="AU286" s="344"/>
    </row>
    <row r="287" spans="1:47" ht="18" customHeight="1" x14ac:dyDescent="0.2">
      <c r="A287" s="130"/>
      <c r="B287" s="132"/>
      <c r="C287" s="133"/>
      <c r="D287" s="133"/>
      <c r="E287" s="133"/>
      <c r="F287" s="134"/>
      <c r="G287" s="151"/>
      <c r="H287" s="153"/>
      <c r="I287" s="155"/>
      <c r="J287" s="128"/>
      <c r="K287" s="160"/>
      <c r="L287" s="162"/>
      <c r="M287" s="128"/>
      <c r="N287" s="160"/>
      <c r="O287" s="128"/>
      <c r="P287" s="158"/>
      <c r="Q287" s="128"/>
      <c r="R287" s="158"/>
      <c r="S287" s="156"/>
      <c r="T287" s="177"/>
      <c r="U287" s="179"/>
      <c r="V287" s="156"/>
      <c r="W287" s="177"/>
      <c r="X287" s="179"/>
      <c r="Y287" s="181"/>
      <c r="Z287" s="182"/>
      <c r="AA287" s="184"/>
      <c r="AB287" s="184"/>
      <c r="AC287" s="184"/>
      <c r="AD287" s="170"/>
      <c r="AE287" s="12"/>
      <c r="AF287" s="164"/>
      <c r="AG287" s="164"/>
      <c r="AH287" s="132"/>
      <c r="AI287" s="172"/>
      <c r="AJ287" s="172"/>
      <c r="AK287" s="172"/>
      <c r="AL287" s="173"/>
      <c r="AM287" s="166"/>
      <c r="AN287" s="166"/>
      <c r="AO287" s="168"/>
      <c r="AQ287" s="185">
        <f>IF(G287="x", 1,0)</f>
        <v>0</v>
      </c>
      <c r="AR287" s="185">
        <f>IF(H287="x", 1,0)</f>
        <v>0</v>
      </c>
      <c r="AU287" s="344" t="str">
        <f>IF(A287="","",8)</f>
        <v/>
      </c>
    </row>
    <row r="288" spans="1:47" ht="18" customHeight="1" thickBot="1" x14ac:dyDescent="0.25">
      <c r="A288" s="131"/>
      <c r="B288" s="135"/>
      <c r="C288" s="136"/>
      <c r="D288" s="136"/>
      <c r="E288" s="136"/>
      <c r="F288" s="137"/>
      <c r="G288" s="152"/>
      <c r="H288" s="154"/>
      <c r="I288" s="154"/>
      <c r="J288" s="129"/>
      <c r="K288" s="161"/>
      <c r="L288" s="163"/>
      <c r="M288" s="129"/>
      <c r="N288" s="161"/>
      <c r="O288" s="129"/>
      <c r="P288" s="159"/>
      <c r="Q288" s="129"/>
      <c r="R288" s="159"/>
      <c r="S288" s="157"/>
      <c r="T288" s="178"/>
      <c r="U288" s="180"/>
      <c r="V288" s="157"/>
      <c r="W288" s="178"/>
      <c r="X288" s="180"/>
      <c r="Y288" s="157"/>
      <c r="Z288" s="183"/>
      <c r="AA288" s="183"/>
      <c r="AB288" s="183"/>
      <c r="AC288" s="183"/>
      <c r="AD288" s="171"/>
      <c r="AE288" s="112"/>
      <c r="AF288" s="165"/>
      <c r="AG288" s="165"/>
      <c r="AH288" s="174"/>
      <c r="AI288" s="175"/>
      <c r="AJ288" s="175"/>
      <c r="AK288" s="175"/>
      <c r="AL288" s="176"/>
      <c r="AM288" s="167"/>
      <c r="AN288" s="167"/>
      <c r="AO288" s="169"/>
      <c r="AQ288" s="185"/>
      <c r="AR288" s="185"/>
      <c r="AU288" s="344"/>
    </row>
    <row r="289" spans="1:47" ht="18" customHeight="1" x14ac:dyDescent="0.2">
      <c r="A289" s="130"/>
      <c r="B289" s="132"/>
      <c r="C289" s="133"/>
      <c r="D289" s="133"/>
      <c r="E289" s="133"/>
      <c r="F289" s="134"/>
      <c r="G289" s="151"/>
      <c r="H289" s="153"/>
      <c r="I289" s="155"/>
      <c r="J289" s="128"/>
      <c r="K289" s="160"/>
      <c r="L289" s="162"/>
      <c r="M289" s="128"/>
      <c r="N289" s="160"/>
      <c r="O289" s="128"/>
      <c r="P289" s="158"/>
      <c r="Q289" s="128"/>
      <c r="R289" s="158"/>
      <c r="S289" s="156"/>
      <c r="T289" s="177"/>
      <c r="U289" s="179"/>
      <c r="V289" s="156"/>
      <c r="W289" s="177"/>
      <c r="X289" s="179"/>
      <c r="Y289" s="181"/>
      <c r="Z289" s="182"/>
      <c r="AA289" s="184"/>
      <c r="AB289" s="184"/>
      <c r="AC289" s="184"/>
      <c r="AD289" s="170"/>
      <c r="AE289" s="12"/>
      <c r="AF289" s="164"/>
      <c r="AG289" s="164"/>
      <c r="AH289" s="132"/>
      <c r="AI289" s="172"/>
      <c r="AJ289" s="172"/>
      <c r="AK289" s="172"/>
      <c r="AL289" s="173"/>
      <c r="AM289" s="166"/>
      <c r="AN289" s="166"/>
      <c r="AO289" s="168"/>
      <c r="AQ289" s="185">
        <f>IF(G289="x", 1,0)</f>
        <v>0</v>
      </c>
      <c r="AR289" s="185">
        <f>IF(H289="x", 1,0)</f>
        <v>0</v>
      </c>
      <c r="AU289" s="344" t="str">
        <f>IF(A289="","",8)</f>
        <v/>
      </c>
    </row>
    <row r="290" spans="1:47" ht="18" customHeight="1" thickBot="1" x14ac:dyDescent="0.25">
      <c r="A290" s="131"/>
      <c r="B290" s="135"/>
      <c r="C290" s="136"/>
      <c r="D290" s="136"/>
      <c r="E290" s="136"/>
      <c r="F290" s="137"/>
      <c r="G290" s="152"/>
      <c r="H290" s="154"/>
      <c r="I290" s="154"/>
      <c r="J290" s="129"/>
      <c r="K290" s="161"/>
      <c r="L290" s="163"/>
      <c r="M290" s="129"/>
      <c r="N290" s="161"/>
      <c r="O290" s="129"/>
      <c r="P290" s="159"/>
      <c r="Q290" s="129"/>
      <c r="R290" s="159"/>
      <c r="S290" s="157"/>
      <c r="T290" s="178"/>
      <c r="U290" s="180"/>
      <c r="V290" s="157"/>
      <c r="W290" s="178"/>
      <c r="X290" s="180"/>
      <c r="Y290" s="157"/>
      <c r="Z290" s="183"/>
      <c r="AA290" s="183"/>
      <c r="AB290" s="183"/>
      <c r="AC290" s="183"/>
      <c r="AD290" s="171"/>
      <c r="AE290" s="112"/>
      <c r="AF290" s="165"/>
      <c r="AG290" s="165"/>
      <c r="AH290" s="174"/>
      <c r="AI290" s="175"/>
      <c r="AJ290" s="175"/>
      <c r="AK290" s="175"/>
      <c r="AL290" s="176"/>
      <c r="AM290" s="167"/>
      <c r="AN290" s="167"/>
      <c r="AO290" s="169"/>
      <c r="AQ290" s="185"/>
      <c r="AR290" s="185"/>
      <c r="AU290" s="344"/>
    </row>
    <row r="291" spans="1:47" ht="18" customHeight="1" x14ac:dyDescent="0.2">
      <c r="A291" s="130"/>
      <c r="B291" s="132"/>
      <c r="C291" s="133"/>
      <c r="D291" s="133"/>
      <c r="E291" s="133"/>
      <c r="F291" s="134"/>
      <c r="G291" s="151"/>
      <c r="H291" s="153"/>
      <c r="I291" s="155"/>
      <c r="J291" s="128"/>
      <c r="K291" s="160"/>
      <c r="L291" s="162"/>
      <c r="M291" s="128"/>
      <c r="N291" s="160"/>
      <c r="O291" s="128"/>
      <c r="P291" s="158"/>
      <c r="Q291" s="128"/>
      <c r="R291" s="158"/>
      <c r="S291" s="156"/>
      <c r="T291" s="177"/>
      <c r="U291" s="179"/>
      <c r="V291" s="156"/>
      <c r="W291" s="177"/>
      <c r="X291" s="179"/>
      <c r="Y291" s="181"/>
      <c r="Z291" s="182"/>
      <c r="AA291" s="184"/>
      <c r="AB291" s="184"/>
      <c r="AC291" s="184"/>
      <c r="AD291" s="170"/>
      <c r="AE291" s="12"/>
      <c r="AF291" s="164"/>
      <c r="AG291" s="164"/>
      <c r="AH291" s="132"/>
      <c r="AI291" s="172"/>
      <c r="AJ291" s="172"/>
      <c r="AK291" s="172"/>
      <c r="AL291" s="173"/>
      <c r="AM291" s="166"/>
      <c r="AN291" s="166"/>
      <c r="AO291" s="168"/>
      <c r="AQ291" s="185">
        <f>IF(G291="x", 1,0)</f>
        <v>0</v>
      </c>
      <c r="AR291" s="185">
        <f>IF(H291="x", 1,0)</f>
        <v>0</v>
      </c>
      <c r="AU291" s="344" t="str">
        <f>IF(A291="","",8)</f>
        <v/>
      </c>
    </row>
    <row r="292" spans="1:47" ht="18" customHeight="1" thickBot="1" x14ac:dyDescent="0.25">
      <c r="A292" s="131"/>
      <c r="B292" s="135"/>
      <c r="C292" s="136"/>
      <c r="D292" s="136"/>
      <c r="E292" s="136"/>
      <c r="F292" s="137"/>
      <c r="G292" s="152"/>
      <c r="H292" s="154"/>
      <c r="I292" s="154"/>
      <c r="J292" s="129"/>
      <c r="K292" s="161"/>
      <c r="L292" s="163"/>
      <c r="M292" s="129"/>
      <c r="N292" s="161"/>
      <c r="O292" s="129"/>
      <c r="P292" s="159"/>
      <c r="Q292" s="129"/>
      <c r="R292" s="159"/>
      <c r="S292" s="157"/>
      <c r="T292" s="178"/>
      <c r="U292" s="180"/>
      <c r="V292" s="157"/>
      <c r="W292" s="178"/>
      <c r="X292" s="180"/>
      <c r="Y292" s="157"/>
      <c r="Z292" s="183"/>
      <c r="AA292" s="183"/>
      <c r="AB292" s="183"/>
      <c r="AC292" s="183"/>
      <c r="AD292" s="171"/>
      <c r="AE292" s="112"/>
      <c r="AF292" s="165"/>
      <c r="AG292" s="165"/>
      <c r="AH292" s="174"/>
      <c r="AI292" s="175"/>
      <c r="AJ292" s="175"/>
      <c r="AK292" s="175"/>
      <c r="AL292" s="176"/>
      <c r="AM292" s="167"/>
      <c r="AN292" s="167"/>
      <c r="AO292" s="169"/>
      <c r="AQ292" s="185"/>
      <c r="AR292" s="185"/>
      <c r="AU292" s="344"/>
    </row>
    <row r="293" spans="1:47" ht="18" customHeight="1" x14ac:dyDescent="0.2">
      <c r="A293" s="130"/>
      <c r="B293" s="132"/>
      <c r="C293" s="133"/>
      <c r="D293" s="133"/>
      <c r="E293" s="133"/>
      <c r="F293" s="134"/>
      <c r="G293" s="151"/>
      <c r="H293" s="153"/>
      <c r="I293" s="155"/>
      <c r="J293" s="128"/>
      <c r="K293" s="160"/>
      <c r="L293" s="162"/>
      <c r="M293" s="128"/>
      <c r="N293" s="160"/>
      <c r="O293" s="128"/>
      <c r="P293" s="158"/>
      <c r="Q293" s="128"/>
      <c r="R293" s="158"/>
      <c r="S293" s="156"/>
      <c r="T293" s="177"/>
      <c r="U293" s="179"/>
      <c r="V293" s="156"/>
      <c r="W293" s="177"/>
      <c r="X293" s="179"/>
      <c r="Y293" s="181"/>
      <c r="Z293" s="182"/>
      <c r="AA293" s="184"/>
      <c r="AB293" s="184"/>
      <c r="AC293" s="184"/>
      <c r="AD293" s="170"/>
      <c r="AE293" s="12"/>
      <c r="AF293" s="164"/>
      <c r="AG293" s="164"/>
      <c r="AH293" s="132"/>
      <c r="AI293" s="172"/>
      <c r="AJ293" s="172"/>
      <c r="AK293" s="172"/>
      <c r="AL293" s="173"/>
      <c r="AM293" s="166"/>
      <c r="AN293" s="166"/>
      <c r="AO293" s="168"/>
      <c r="AQ293" s="185">
        <f>IF(G293="x", 1,0)</f>
        <v>0</v>
      </c>
      <c r="AR293" s="185">
        <f>IF(H293="x", 1,0)</f>
        <v>0</v>
      </c>
      <c r="AU293" s="344" t="str">
        <f>IF(A293="","",9)</f>
        <v/>
      </c>
    </row>
    <row r="294" spans="1:47" ht="18" customHeight="1" thickBot="1" x14ac:dyDescent="0.25">
      <c r="A294" s="131"/>
      <c r="B294" s="135"/>
      <c r="C294" s="136"/>
      <c r="D294" s="136"/>
      <c r="E294" s="136"/>
      <c r="F294" s="137"/>
      <c r="G294" s="152"/>
      <c r="H294" s="154"/>
      <c r="I294" s="154"/>
      <c r="J294" s="129"/>
      <c r="K294" s="161"/>
      <c r="L294" s="163"/>
      <c r="M294" s="129"/>
      <c r="N294" s="161"/>
      <c r="O294" s="129"/>
      <c r="P294" s="159"/>
      <c r="Q294" s="129"/>
      <c r="R294" s="159"/>
      <c r="S294" s="157"/>
      <c r="T294" s="178"/>
      <c r="U294" s="180"/>
      <c r="V294" s="157"/>
      <c r="W294" s="178"/>
      <c r="X294" s="180"/>
      <c r="Y294" s="157"/>
      <c r="Z294" s="183"/>
      <c r="AA294" s="183"/>
      <c r="AB294" s="183"/>
      <c r="AC294" s="183"/>
      <c r="AD294" s="171"/>
      <c r="AE294" s="112"/>
      <c r="AF294" s="165"/>
      <c r="AG294" s="165"/>
      <c r="AH294" s="174"/>
      <c r="AI294" s="175"/>
      <c r="AJ294" s="175"/>
      <c r="AK294" s="175"/>
      <c r="AL294" s="176"/>
      <c r="AM294" s="167"/>
      <c r="AN294" s="167"/>
      <c r="AO294" s="169"/>
      <c r="AQ294" s="185"/>
      <c r="AR294" s="185"/>
      <c r="AU294" s="344"/>
    </row>
    <row r="295" spans="1:47" ht="18" customHeight="1" x14ac:dyDescent="0.2">
      <c r="A295" s="130"/>
      <c r="B295" s="132"/>
      <c r="C295" s="133"/>
      <c r="D295" s="133"/>
      <c r="E295" s="133"/>
      <c r="F295" s="134"/>
      <c r="G295" s="151"/>
      <c r="H295" s="153"/>
      <c r="I295" s="155"/>
      <c r="J295" s="128"/>
      <c r="K295" s="160"/>
      <c r="L295" s="162"/>
      <c r="M295" s="128"/>
      <c r="N295" s="160"/>
      <c r="O295" s="128"/>
      <c r="P295" s="158"/>
      <c r="Q295" s="128"/>
      <c r="R295" s="158"/>
      <c r="S295" s="156"/>
      <c r="T295" s="177"/>
      <c r="U295" s="179"/>
      <c r="V295" s="156"/>
      <c r="W295" s="177"/>
      <c r="X295" s="179"/>
      <c r="Y295" s="181"/>
      <c r="Z295" s="182"/>
      <c r="AA295" s="184"/>
      <c r="AB295" s="184"/>
      <c r="AC295" s="184"/>
      <c r="AD295" s="170"/>
      <c r="AE295" s="12"/>
      <c r="AF295" s="164"/>
      <c r="AG295" s="164"/>
      <c r="AH295" s="132"/>
      <c r="AI295" s="172"/>
      <c r="AJ295" s="172"/>
      <c r="AK295" s="172"/>
      <c r="AL295" s="173"/>
      <c r="AM295" s="166"/>
      <c r="AN295" s="166"/>
      <c r="AO295" s="168"/>
      <c r="AQ295" s="185">
        <f>IF(G295="x", 1,0)</f>
        <v>0</v>
      </c>
      <c r="AR295" s="185">
        <f>IF(H295="x", 1,0)</f>
        <v>0</v>
      </c>
      <c r="AU295" s="344" t="str">
        <f>IF(A295="","",9)</f>
        <v/>
      </c>
    </row>
    <row r="296" spans="1:47" ht="18" customHeight="1" thickBot="1" x14ac:dyDescent="0.25">
      <c r="A296" s="131"/>
      <c r="B296" s="135"/>
      <c r="C296" s="136"/>
      <c r="D296" s="136"/>
      <c r="E296" s="136"/>
      <c r="F296" s="137"/>
      <c r="G296" s="152"/>
      <c r="H296" s="154"/>
      <c r="I296" s="154"/>
      <c r="J296" s="129"/>
      <c r="K296" s="161"/>
      <c r="L296" s="163"/>
      <c r="M296" s="129"/>
      <c r="N296" s="161"/>
      <c r="O296" s="129"/>
      <c r="P296" s="159"/>
      <c r="Q296" s="129"/>
      <c r="R296" s="159"/>
      <c r="S296" s="157"/>
      <c r="T296" s="178"/>
      <c r="U296" s="180"/>
      <c r="V296" s="157"/>
      <c r="W296" s="178"/>
      <c r="X296" s="180"/>
      <c r="Y296" s="157"/>
      <c r="Z296" s="183"/>
      <c r="AA296" s="183"/>
      <c r="AB296" s="183"/>
      <c r="AC296" s="183"/>
      <c r="AD296" s="171"/>
      <c r="AE296" s="112"/>
      <c r="AF296" s="165"/>
      <c r="AG296" s="165"/>
      <c r="AH296" s="174"/>
      <c r="AI296" s="175"/>
      <c r="AJ296" s="175"/>
      <c r="AK296" s="175"/>
      <c r="AL296" s="176"/>
      <c r="AM296" s="167"/>
      <c r="AN296" s="167"/>
      <c r="AO296" s="169"/>
      <c r="AQ296" s="185"/>
      <c r="AR296" s="185"/>
      <c r="AU296" s="344"/>
    </row>
    <row r="297" spans="1:47" ht="18" customHeight="1" x14ac:dyDescent="0.2">
      <c r="A297" s="130"/>
      <c r="B297" s="132"/>
      <c r="C297" s="133"/>
      <c r="D297" s="133"/>
      <c r="E297" s="133"/>
      <c r="F297" s="134"/>
      <c r="G297" s="151"/>
      <c r="H297" s="153"/>
      <c r="I297" s="155"/>
      <c r="J297" s="128"/>
      <c r="K297" s="160"/>
      <c r="L297" s="162"/>
      <c r="M297" s="128"/>
      <c r="N297" s="160"/>
      <c r="O297" s="128"/>
      <c r="P297" s="158"/>
      <c r="Q297" s="128"/>
      <c r="R297" s="158"/>
      <c r="S297" s="156"/>
      <c r="T297" s="177"/>
      <c r="U297" s="179"/>
      <c r="V297" s="156"/>
      <c r="W297" s="177"/>
      <c r="X297" s="179"/>
      <c r="Y297" s="181"/>
      <c r="Z297" s="182"/>
      <c r="AA297" s="184"/>
      <c r="AB297" s="184"/>
      <c r="AC297" s="184"/>
      <c r="AD297" s="170"/>
      <c r="AE297" s="12"/>
      <c r="AF297" s="164"/>
      <c r="AG297" s="164"/>
      <c r="AH297" s="132"/>
      <c r="AI297" s="172"/>
      <c r="AJ297" s="172"/>
      <c r="AK297" s="172"/>
      <c r="AL297" s="173"/>
      <c r="AM297" s="166"/>
      <c r="AN297" s="166"/>
      <c r="AO297" s="168"/>
      <c r="AQ297" s="185">
        <f>IF(G297="x", 1,0)</f>
        <v>0</v>
      </c>
      <c r="AR297" s="185">
        <f>IF(H297="x", 1,0)</f>
        <v>0</v>
      </c>
      <c r="AU297" s="344" t="str">
        <f>IF(A297="","",9)</f>
        <v/>
      </c>
    </row>
    <row r="298" spans="1:47" ht="18" customHeight="1" thickBot="1" x14ac:dyDescent="0.25">
      <c r="A298" s="131"/>
      <c r="B298" s="135"/>
      <c r="C298" s="136"/>
      <c r="D298" s="136"/>
      <c r="E298" s="136"/>
      <c r="F298" s="137"/>
      <c r="G298" s="152"/>
      <c r="H298" s="154"/>
      <c r="I298" s="154"/>
      <c r="J298" s="129"/>
      <c r="K298" s="161"/>
      <c r="L298" s="163"/>
      <c r="M298" s="129"/>
      <c r="N298" s="161"/>
      <c r="O298" s="129"/>
      <c r="P298" s="159"/>
      <c r="Q298" s="129"/>
      <c r="R298" s="159"/>
      <c r="S298" s="157"/>
      <c r="T298" s="178"/>
      <c r="U298" s="180"/>
      <c r="V298" s="157"/>
      <c r="W298" s="178"/>
      <c r="X298" s="180"/>
      <c r="Y298" s="157"/>
      <c r="Z298" s="183"/>
      <c r="AA298" s="183"/>
      <c r="AB298" s="183"/>
      <c r="AC298" s="183"/>
      <c r="AD298" s="171"/>
      <c r="AE298" s="112"/>
      <c r="AF298" s="165"/>
      <c r="AG298" s="165"/>
      <c r="AH298" s="174"/>
      <c r="AI298" s="175"/>
      <c r="AJ298" s="175"/>
      <c r="AK298" s="175"/>
      <c r="AL298" s="176"/>
      <c r="AM298" s="167"/>
      <c r="AN298" s="167"/>
      <c r="AO298" s="169"/>
      <c r="AQ298" s="185"/>
      <c r="AR298" s="185"/>
      <c r="AU298" s="344"/>
    </row>
    <row r="299" spans="1:47" ht="18" customHeight="1" x14ac:dyDescent="0.2">
      <c r="A299" s="130"/>
      <c r="B299" s="132"/>
      <c r="C299" s="133"/>
      <c r="D299" s="133"/>
      <c r="E299" s="133"/>
      <c r="F299" s="134"/>
      <c r="G299" s="151"/>
      <c r="H299" s="153"/>
      <c r="I299" s="155"/>
      <c r="J299" s="128"/>
      <c r="K299" s="160"/>
      <c r="L299" s="162"/>
      <c r="M299" s="128"/>
      <c r="N299" s="160"/>
      <c r="O299" s="128"/>
      <c r="P299" s="158"/>
      <c r="Q299" s="128"/>
      <c r="R299" s="158"/>
      <c r="S299" s="156"/>
      <c r="T299" s="177"/>
      <c r="U299" s="179"/>
      <c r="V299" s="156"/>
      <c r="W299" s="177"/>
      <c r="X299" s="179"/>
      <c r="Y299" s="181"/>
      <c r="Z299" s="182"/>
      <c r="AA299" s="184"/>
      <c r="AB299" s="184"/>
      <c r="AC299" s="184"/>
      <c r="AD299" s="170"/>
      <c r="AE299" s="12"/>
      <c r="AF299" s="164"/>
      <c r="AG299" s="164"/>
      <c r="AH299" s="132"/>
      <c r="AI299" s="172"/>
      <c r="AJ299" s="172"/>
      <c r="AK299" s="172"/>
      <c r="AL299" s="173"/>
      <c r="AM299" s="166"/>
      <c r="AN299" s="166"/>
      <c r="AO299" s="168"/>
      <c r="AQ299" s="185">
        <f>IF(G299="x", 1,0)</f>
        <v>0</v>
      </c>
      <c r="AR299" s="185">
        <f>IF(H299="x", 1,0)</f>
        <v>0</v>
      </c>
      <c r="AU299" s="344" t="str">
        <f>IF(A299="","",9)</f>
        <v/>
      </c>
    </row>
    <row r="300" spans="1:47" ht="18" customHeight="1" thickBot="1" x14ac:dyDescent="0.25">
      <c r="A300" s="131"/>
      <c r="B300" s="135"/>
      <c r="C300" s="136"/>
      <c r="D300" s="136"/>
      <c r="E300" s="136"/>
      <c r="F300" s="137"/>
      <c r="G300" s="152"/>
      <c r="H300" s="154"/>
      <c r="I300" s="154"/>
      <c r="J300" s="129"/>
      <c r="K300" s="161"/>
      <c r="L300" s="163"/>
      <c r="M300" s="129"/>
      <c r="N300" s="161"/>
      <c r="O300" s="129"/>
      <c r="P300" s="159"/>
      <c r="Q300" s="129"/>
      <c r="R300" s="159"/>
      <c r="S300" s="157"/>
      <c r="T300" s="178"/>
      <c r="U300" s="180"/>
      <c r="V300" s="157"/>
      <c r="W300" s="178"/>
      <c r="X300" s="180"/>
      <c r="Y300" s="157"/>
      <c r="Z300" s="183"/>
      <c r="AA300" s="183"/>
      <c r="AB300" s="183"/>
      <c r="AC300" s="183"/>
      <c r="AD300" s="171"/>
      <c r="AE300" s="112"/>
      <c r="AF300" s="165"/>
      <c r="AG300" s="165"/>
      <c r="AH300" s="174"/>
      <c r="AI300" s="175"/>
      <c r="AJ300" s="175"/>
      <c r="AK300" s="175"/>
      <c r="AL300" s="176"/>
      <c r="AM300" s="167"/>
      <c r="AN300" s="167"/>
      <c r="AO300" s="169"/>
      <c r="AQ300" s="185"/>
      <c r="AR300" s="185"/>
      <c r="AU300" s="344"/>
    </row>
    <row r="301" spans="1:47" ht="18" customHeight="1" x14ac:dyDescent="0.2">
      <c r="A301" s="130"/>
      <c r="B301" s="132"/>
      <c r="C301" s="133"/>
      <c r="D301" s="133"/>
      <c r="E301" s="133"/>
      <c r="F301" s="134"/>
      <c r="G301" s="151"/>
      <c r="H301" s="153"/>
      <c r="I301" s="155"/>
      <c r="J301" s="128"/>
      <c r="K301" s="160"/>
      <c r="L301" s="162"/>
      <c r="M301" s="128"/>
      <c r="N301" s="160"/>
      <c r="O301" s="128"/>
      <c r="P301" s="158"/>
      <c r="Q301" s="128"/>
      <c r="R301" s="158"/>
      <c r="S301" s="156"/>
      <c r="T301" s="177"/>
      <c r="U301" s="179"/>
      <c r="V301" s="156"/>
      <c r="W301" s="177"/>
      <c r="X301" s="179"/>
      <c r="Y301" s="181"/>
      <c r="Z301" s="182"/>
      <c r="AA301" s="184"/>
      <c r="AB301" s="184"/>
      <c r="AC301" s="184"/>
      <c r="AD301" s="170"/>
      <c r="AE301" s="12"/>
      <c r="AF301" s="164"/>
      <c r="AG301" s="164"/>
      <c r="AH301" s="132"/>
      <c r="AI301" s="172"/>
      <c r="AJ301" s="172"/>
      <c r="AK301" s="172"/>
      <c r="AL301" s="173"/>
      <c r="AM301" s="166"/>
      <c r="AN301" s="166"/>
      <c r="AO301" s="168"/>
      <c r="AQ301" s="185">
        <f>IF(G301="x", 1,0)</f>
        <v>0</v>
      </c>
      <c r="AR301" s="185">
        <f>IF(H301="x", 1,0)</f>
        <v>0</v>
      </c>
      <c r="AU301" s="344" t="str">
        <f>IF(A301="","",9)</f>
        <v/>
      </c>
    </row>
    <row r="302" spans="1:47" ht="18" customHeight="1" thickBot="1" x14ac:dyDescent="0.25">
      <c r="A302" s="131"/>
      <c r="B302" s="135"/>
      <c r="C302" s="136"/>
      <c r="D302" s="136"/>
      <c r="E302" s="136"/>
      <c r="F302" s="137"/>
      <c r="G302" s="152"/>
      <c r="H302" s="154"/>
      <c r="I302" s="154"/>
      <c r="J302" s="129"/>
      <c r="K302" s="161"/>
      <c r="L302" s="163"/>
      <c r="M302" s="129"/>
      <c r="N302" s="161"/>
      <c r="O302" s="129"/>
      <c r="P302" s="159"/>
      <c r="Q302" s="129"/>
      <c r="R302" s="159"/>
      <c r="S302" s="157"/>
      <c r="T302" s="178"/>
      <c r="U302" s="180"/>
      <c r="V302" s="157"/>
      <c r="W302" s="178"/>
      <c r="X302" s="180"/>
      <c r="Y302" s="157"/>
      <c r="Z302" s="183"/>
      <c r="AA302" s="183"/>
      <c r="AB302" s="183"/>
      <c r="AC302" s="183"/>
      <c r="AD302" s="171"/>
      <c r="AE302" s="112"/>
      <c r="AF302" s="165"/>
      <c r="AG302" s="165"/>
      <c r="AH302" s="174"/>
      <c r="AI302" s="175"/>
      <c r="AJ302" s="175"/>
      <c r="AK302" s="175"/>
      <c r="AL302" s="176"/>
      <c r="AM302" s="167"/>
      <c r="AN302" s="167"/>
      <c r="AO302" s="169"/>
      <c r="AQ302" s="185"/>
      <c r="AR302" s="185"/>
      <c r="AU302" s="344"/>
    </row>
    <row r="303" spans="1:47" ht="18" customHeight="1" x14ac:dyDescent="0.2">
      <c r="A303" s="130"/>
      <c r="B303" s="132"/>
      <c r="C303" s="133"/>
      <c r="D303" s="133"/>
      <c r="E303" s="133"/>
      <c r="F303" s="134"/>
      <c r="G303" s="151"/>
      <c r="H303" s="153"/>
      <c r="I303" s="155"/>
      <c r="J303" s="128"/>
      <c r="K303" s="160"/>
      <c r="L303" s="162"/>
      <c r="M303" s="128"/>
      <c r="N303" s="160"/>
      <c r="O303" s="128"/>
      <c r="P303" s="158"/>
      <c r="Q303" s="128"/>
      <c r="R303" s="158"/>
      <c r="S303" s="156"/>
      <c r="T303" s="177"/>
      <c r="U303" s="179"/>
      <c r="V303" s="156"/>
      <c r="W303" s="177"/>
      <c r="X303" s="179"/>
      <c r="Y303" s="181"/>
      <c r="Z303" s="182"/>
      <c r="AA303" s="184"/>
      <c r="AB303" s="184"/>
      <c r="AC303" s="184"/>
      <c r="AD303" s="170"/>
      <c r="AE303" s="12"/>
      <c r="AF303" s="164"/>
      <c r="AG303" s="164"/>
      <c r="AH303" s="132"/>
      <c r="AI303" s="172"/>
      <c r="AJ303" s="172"/>
      <c r="AK303" s="172"/>
      <c r="AL303" s="173"/>
      <c r="AM303" s="166"/>
      <c r="AN303" s="166"/>
      <c r="AO303" s="168"/>
      <c r="AQ303" s="185">
        <f>IF(G303="x", 1,0)</f>
        <v>0</v>
      </c>
      <c r="AR303" s="185">
        <f>IF(H303="x", 1,0)</f>
        <v>0</v>
      </c>
      <c r="AU303" s="344" t="str">
        <f>IF(A303="","",9)</f>
        <v/>
      </c>
    </row>
    <row r="304" spans="1:47" ht="18" customHeight="1" thickBot="1" x14ac:dyDescent="0.25">
      <c r="A304" s="131"/>
      <c r="B304" s="135"/>
      <c r="C304" s="136"/>
      <c r="D304" s="136"/>
      <c r="E304" s="136"/>
      <c r="F304" s="137"/>
      <c r="G304" s="152"/>
      <c r="H304" s="154"/>
      <c r="I304" s="154"/>
      <c r="J304" s="129"/>
      <c r="K304" s="161"/>
      <c r="L304" s="163"/>
      <c r="M304" s="129"/>
      <c r="N304" s="161"/>
      <c r="O304" s="129"/>
      <c r="P304" s="159"/>
      <c r="Q304" s="129"/>
      <c r="R304" s="159"/>
      <c r="S304" s="157"/>
      <c r="T304" s="178"/>
      <c r="U304" s="180"/>
      <c r="V304" s="157"/>
      <c r="W304" s="178"/>
      <c r="X304" s="180"/>
      <c r="Y304" s="157"/>
      <c r="Z304" s="183"/>
      <c r="AA304" s="183"/>
      <c r="AB304" s="183"/>
      <c r="AC304" s="183"/>
      <c r="AD304" s="171"/>
      <c r="AE304" s="112"/>
      <c r="AF304" s="165"/>
      <c r="AG304" s="165"/>
      <c r="AH304" s="174"/>
      <c r="AI304" s="175"/>
      <c r="AJ304" s="175"/>
      <c r="AK304" s="175"/>
      <c r="AL304" s="176"/>
      <c r="AM304" s="167"/>
      <c r="AN304" s="167"/>
      <c r="AO304" s="169"/>
      <c r="AQ304" s="185"/>
      <c r="AR304" s="185"/>
      <c r="AU304" s="344"/>
    </row>
    <row r="305" spans="1:47" ht="18" customHeight="1" x14ac:dyDescent="0.2">
      <c r="A305" s="130"/>
      <c r="B305" s="132"/>
      <c r="C305" s="133"/>
      <c r="D305" s="133"/>
      <c r="E305" s="133"/>
      <c r="F305" s="134"/>
      <c r="G305" s="151"/>
      <c r="H305" s="153"/>
      <c r="I305" s="155"/>
      <c r="J305" s="128"/>
      <c r="K305" s="160"/>
      <c r="L305" s="162"/>
      <c r="M305" s="128"/>
      <c r="N305" s="160"/>
      <c r="O305" s="128"/>
      <c r="P305" s="158"/>
      <c r="Q305" s="128"/>
      <c r="R305" s="158"/>
      <c r="S305" s="156"/>
      <c r="T305" s="177"/>
      <c r="U305" s="179"/>
      <c r="V305" s="156"/>
      <c r="W305" s="177"/>
      <c r="X305" s="179"/>
      <c r="Y305" s="181"/>
      <c r="Z305" s="182"/>
      <c r="AA305" s="184"/>
      <c r="AB305" s="184"/>
      <c r="AC305" s="184"/>
      <c r="AD305" s="170"/>
      <c r="AE305" s="12"/>
      <c r="AF305" s="164"/>
      <c r="AG305" s="164"/>
      <c r="AH305" s="132"/>
      <c r="AI305" s="172"/>
      <c r="AJ305" s="172"/>
      <c r="AK305" s="172"/>
      <c r="AL305" s="173"/>
      <c r="AM305" s="166"/>
      <c r="AN305" s="166"/>
      <c r="AO305" s="168"/>
      <c r="AQ305" s="185">
        <f>IF(G305="x", 1,0)</f>
        <v>0</v>
      </c>
      <c r="AR305" s="185">
        <f>IF(H305="x", 1,0)</f>
        <v>0</v>
      </c>
      <c r="AU305" s="344" t="str">
        <f>IF(A305="","",9)</f>
        <v/>
      </c>
    </row>
    <row r="306" spans="1:47" ht="18" customHeight="1" thickBot="1" x14ac:dyDescent="0.25">
      <c r="A306" s="131"/>
      <c r="B306" s="135"/>
      <c r="C306" s="136"/>
      <c r="D306" s="136"/>
      <c r="E306" s="136"/>
      <c r="F306" s="137"/>
      <c r="G306" s="152"/>
      <c r="H306" s="154"/>
      <c r="I306" s="154"/>
      <c r="J306" s="129"/>
      <c r="K306" s="161"/>
      <c r="L306" s="163"/>
      <c r="M306" s="129"/>
      <c r="N306" s="161"/>
      <c r="O306" s="129"/>
      <c r="P306" s="159"/>
      <c r="Q306" s="129"/>
      <c r="R306" s="159"/>
      <c r="S306" s="157"/>
      <c r="T306" s="178"/>
      <c r="U306" s="180"/>
      <c r="V306" s="157"/>
      <c r="W306" s="178"/>
      <c r="X306" s="180"/>
      <c r="Y306" s="157"/>
      <c r="Z306" s="183"/>
      <c r="AA306" s="183"/>
      <c r="AB306" s="183"/>
      <c r="AC306" s="183"/>
      <c r="AD306" s="171"/>
      <c r="AE306" s="112"/>
      <c r="AF306" s="165"/>
      <c r="AG306" s="165"/>
      <c r="AH306" s="174"/>
      <c r="AI306" s="175"/>
      <c r="AJ306" s="175"/>
      <c r="AK306" s="175"/>
      <c r="AL306" s="176"/>
      <c r="AM306" s="167"/>
      <c r="AN306" s="167"/>
      <c r="AO306" s="169"/>
      <c r="AQ306" s="185"/>
      <c r="AR306" s="185"/>
      <c r="AU306" s="344"/>
    </row>
    <row r="307" spans="1:47" ht="18" customHeight="1" x14ac:dyDescent="0.2">
      <c r="A307" s="130"/>
      <c r="B307" s="132"/>
      <c r="C307" s="133"/>
      <c r="D307" s="133"/>
      <c r="E307" s="133"/>
      <c r="F307" s="134"/>
      <c r="G307" s="151"/>
      <c r="H307" s="153"/>
      <c r="I307" s="155"/>
      <c r="J307" s="128"/>
      <c r="K307" s="160"/>
      <c r="L307" s="162"/>
      <c r="M307" s="128"/>
      <c r="N307" s="160"/>
      <c r="O307" s="128"/>
      <c r="P307" s="158"/>
      <c r="Q307" s="128"/>
      <c r="R307" s="158"/>
      <c r="S307" s="156"/>
      <c r="T307" s="177"/>
      <c r="U307" s="179"/>
      <c r="V307" s="156"/>
      <c r="W307" s="177"/>
      <c r="X307" s="179"/>
      <c r="Y307" s="181"/>
      <c r="Z307" s="182"/>
      <c r="AA307" s="184"/>
      <c r="AB307" s="184"/>
      <c r="AC307" s="184"/>
      <c r="AD307" s="170"/>
      <c r="AE307" s="12"/>
      <c r="AF307" s="164"/>
      <c r="AG307" s="164"/>
      <c r="AH307" s="132"/>
      <c r="AI307" s="172"/>
      <c r="AJ307" s="172"/>
      <c r="AK307" s="172"/>
      <c r="AL307" s="173"/>
      <c r="AM307" s="166"/>
      <c r="AN307" s="166"/>
      <c r="AO307" s="168"/>
      <c r="AQ307" s="185">
        <f>IF(G307="x", 1,0)</f>
        <v>0</v>
      </c>
      <c r="AR307" s="185">
        <f>IF(H307="x", 1,0)</f>
        <v>0</v>
      </c>
      <c r="AU307" s="344" t="str">
        <f>IF(A307="","",9)</f>
        <v/>
      </c>
    </row>
    <row r="308" spans="1:47" ht="18" customHeight="1" thickBot="1" x14ac:dyDescent="0.25">
      <c r="A308" s="131"/>
      <c r="B308" s="135"/>
      <c r="C308" s="136"/>
      <c r="D308" s="136"/>
      <c r="E308" s="136"/>
      <c r="F308" s="137"/>
      <c r="G308" s="152"/>
      <c r="H308" s="154"/>
      <c r="I308" s="154"/>
      <c r="J308" s="129"/>
      <c r="K308" s="161"/>
      <c r="L308" s="163"/>
      <c r="M308" s="129"/>
      <c r="N308" s="161"/>
      <c r="O308" s="129"/>
      <c r="P308" s="159"/>
      <c r="Q308" s="129"/>
      <c r="R308" s="159"/>
      <c r="S308" s="157"/>
      <c r="T308" s="178"/>
      <c r="U308" s="180"/>
      <c r="V308" s="157"/>
      <c r="W308" s="178"/>
      <c r="X308" s="180"/>
      <c r="Y308" s="157"/>
      <c r="Z308" s="183"/>
      <c r="AA308" s="183"/>
      <c r="AB308" s="183"/>
      <c r="AC308" s="183"/>
      <c r="AD308" s="171"/>
      <c r="AE308" s="112"/>
      <c r="AF308" s="165"/>
      <c r="AG308" s="165"/>
      <c r="AH308" s="174"/>
      <c r="AI308" s="175"/>
      <c r="AJ308" s="175"/>
      <c r="AK308" s="175"/>
      <c r="AL308" s="176"/>
      <c r="AM308" s="167"/>
      <c r="AN308" s="167"/>
      <c r="AO308" s="169"/>
      <c r="AQ308" s="185"/>
      <c r="AR308" s="185"/>
      <c r="AU308" s="344"/>
    </row>
    <row r="309" spans="1:47" ht="18" customHeight="1" x14ac:dyDescent="0.2">
      <c r="A309" s="130"/>
      <c r="B309" s="132"/>
      <c r="C309" s="133"/>
      <c r="D309" s="133"/>
      <c r="E309" s="133"/>
      <c r="F309" s="134"/>
      <c r="G309" s="151"/>
      <c r="H309" s="153"/>
      <c r="I309" s="155"/>
      <c r="J309" s="128"/>
      <c r="K309" s="160"/>
      <c r="L309" s="162"/>
      <c r="M309" s="128"/>
      <c r="N309" s="160"/>
      <c r="O309" s="128"/>
      <c r="P309" s="158"/>
      <c r="Q309" s="128"/>
      <c r="R309" s="158"/>
      <c r="S309" s="156"/>
      <c r="T309" s="177"/>
      <c r="U309" s="179"/>
      <c r="V309" s="156"/>
      <c r="W309" s="177"/>
      <c r="X309" s="179"/>
      <c r="Y309" s="181"/>
      <c r="Z309" s="182"/>
      <c r="AA309" s="184"/>
      <c r="AB309" s="184"/>
      <c r="AC309" s="184"/>
      <c r="AD309" s="170"/>
      <c r="AE309" s="12"/>
      <c r="AF309" s="164"/>
      <c r="AG309" s="164"/>
      <c r="AH309" s="132"/>
      <c r="AI309" s="172"/>
      <c r="AJ309" s="172"/>
      <c r="AK309" s="172"/>
      <c r="AL309" s="173"/>
      <c r="AM309" s="166"/>
      <c r="AN309" s="166"/>
      <c r="AO309" s="168"/>
      <c r="AQ309" s="185">
        <f>IF(G309="x", 1,0)</f>
        <v>0</v>
      </c>
      <c r="AR309" s="185">
        <f>IF(H309="x", 1,0)</f>
        <v>0</v>
      </c>
      <c r="AU309" s="344" t="str">
        <f>IF(A309="","",9)</f>
        <v/>
      </c>
    </row>
    <row r="310" spans="1:47" ht="18" customHeight="1" thickBot="1" x14ac:dyDescent="0.25">
      <c r="A310" s="131"/>
      <c r="B310" s="135"/>
      <c r="C310" s="136"/>
      <c r="D310" s="136"/>
      <c r="E310" s="136"/>
      <c r="F310" s="137"/>
      <c r="G310" s="152"/>
      <c r="H310" s="154"/>
      <c r="I310" s="154"/>
      <c r="J310" s="129"/>
      <c r="K310" s="161"/>
      <c r="L310" s="163"/>
      <c r="M310" s="129"/>
      <c r="N310" s="161"/>
      <c r="O310" s="129"/>
      <c r="P310" s="159"/>
      <c r="Q310" s="129"/>
      <c r="R310" s="159"/>
      <c r="S310" s="157"/>
      <c r="T310" s="178"/>
      <c r="U310" s="180"/>
      <c r="V310" s="157"/>
      <c r="W310" s="178"/>
      <c r="X310" s="180"/>
      <c r="Y310" s="157"/>
      <c r="Z310" s="183"/>
      <c r="AA310" s="183"/>
      <c r="AB310" s="183"/>
      <c r="AC310" s="183"/>
      <c r="AD310" s="171"/>
      <c r="AE310" s="112"/>
      <c r="AF310" s="165"/>
      <c r="AG310" s="165"/>
      <c r="AH310" s="174"/>
      <c r="AI310" s="175"/>
      <c r="AJ310" s="175"/>
      <c r="AK310" s="175"/>
      <c r="AL310" s="176"/>
      <c r="AM310" s="167"/>
      <c r="AN310" s="167"/>
      <c r="AO310" s="169"/>
      <c r="AQ310" s="185"/>
      <c r="AR310" s="185"/>
      <c r="AU310" s="344"/>
    </row>
    <row r="311" spans="1:47" ht="18" customHeight="1" x14ac:dyDescent="0.2">
      <c r="A311" s="130"/>
      <c r="B311" s="132"/>
      <c r="C311" s="133"/>
      <c r="D311" s="133"/>
      <c r="E311" s="133"/>
      <c r="F311" s="134"/>
      <c r="G311" s="151"/>
      <c r="H311" s="153"/>
      <c r="I311" s="155"/>
      <c r="J311" s="128"/>
      <c r="K311" s="160"/>
      <c r="L311" s="162"/>
      <c r="M311" s="128"/>
      <c r="N311" s="160"/>
      <c r="O311" s="128"/>
      <c r="P311" s="158"/>
      <c r="Q311" s="128"/>
      <c r="R311" s="158"/>
      <c r="S311" s="156"/>
      <c r="T311" s="177"/>
      <c r="U311" s="179"/>
      <c r="V311" s="156"/>
      <c r="W311" s="177"/>
      <c r="X311" s="179"/>
      <c r="Y311" s="181"/>
      <c r="Z311" s="182"/>
      <c r="AA311" s="184"/>
      <c r="AB311" s="184"/>
      <c r="AC311" s="184"/>
      <c r="AD311" s="170"/>
      <c r="AE311" s="12"/>
      <c r="AF311" s="164"/>
      <c r="AG311" s="164"/>
      <c r="AH311" s="132"/>
      <c r="AI311" s="172"/>
      <c r="AJ311" s="172"/>
      <c r="AK311" s="172"/>
      <c r="AL311" s="173"/>
      <c r="AM311" s="166"/>
      <c r="AN311" s="166"/>
      <c r="AO311" s="168"/>
      <c r="AQ311" s="185">
        <f>IF(G311="x", 1,0)</f>
        <v>0</v>
      </c>
      <c r="AR311" s="185">
        <f>IF(H311="x", 1,0)</f>
        <v>0</v>
      </c>
      <c r="AU311" s="344" t="str">
        <f>IF(A311="","",9)</f>
        <v/>
      </c>
    </row>
    <row r="312" spans="1:47" ht="18" customHeight="1" thickBot="1" x14ac:dyDescent="0.25">
      <c r="A312" s="131"/>
      <c r="B312" s="135"/>
      <c r="C312" s="136"/>
      <c r="D312" s="136"/>
      <c r="E312" s="136"/>
      <c r="F312" s="137"/>
      <c r="G312" s="152"/>
      <c r="H312" s="154"/>
      <c r="I312" s="154"/>
      <c r="J312" s="129"/>
      <c r="K312" s="161"/>
      <c r="L312" s="163"/>
      <c r="M312" s="129"/>
      <c r="N312" s="161"/>
      <c r="O312" s="129"/>
      <c r="P312" s="159"/>
      <c r="Q312" s="129"/>
      <c r="R312" s="159"/>
      <c r="S312" s="157"/>
      <c r="T312" s="178"/>
      <c r="U312" s="180"/>
      <c r="V312" s="157"/>
      <c r="W312" s="178"/>
      <c r="X312" s="180"/>
      <c r="Y312" s="157"/>
      <c r="Z312" s="183"/>
      <c r="AA312" s="183"/>
      <c r="AB312" s="183"/>
      <c r="AC312" s="183"/>
      <c r="AD312" s="171"/>
      <c r="AE312" s="112"/>
      <c r="AF312" s="165"/>
      <c r="AG312" s="165"/>
      <c r="AH312" s="174"/>
      <c r="AI312" s="175"/>
      <c r="AJ312" s="175"/>
      <c r="AK312" s="175"/>
      <c r="AL312" s="176"/>
      <c r="AM312" s="167"/>
      <c r="AN312" s="167"/>
      <c r="AO312" s="169"/>
      <c r="AQ312" s="185"/>
      <c r="AR312" s="185"/>
      <c r="AU312" s="344"/>
    </row>
    <row r="313" spans="1:47" ht="18" customHeight="1" x14ac:dyDescent="0.2">
      <c r="A313" s="130"/>
      <c r="B313" s="132"/>
      <c r="C313" s="133"/>
      <c r="D313" s="133"/>
      <c r="E313" s="133"/>
      <c r="F313" s="134"/>
      <c r="G313" s="151"/>
      <c r="H313" s="153"/>
      <c r="I313" s="155"/>
      <c r="J313" s="128"/>
      <c r="K313" s="160"/>
      <c r="L313" s="162"/>
      <c r="M313" s="128"/>
      <c r="N313" s="160"/>
      <c r="O313" s="128"/>
      <c r="P313" s="158"/>
      <c r="Q313" s="128"/>
      <c r="R313" s="158"/>
      <c r="S313" s="156"/>
      <c r="T313" s="177"/>
      <c r="U313" s="179"/>
      <c r="V313" s="156"/>
      <c r="W313" s="177"/>
      <c r="X313" s="179"/>
      <c r="Y313" s="181"/>
      <c r="Z313" s="182"/>
      <c r="AA313" s="184"/>
      <c r="AB313" s="184"/>
      <c r="AC313" s="184"/>
      <c r="AD313" s="170"/>
      <c r="AE313" s="12"/>
      <c r="AF313" s="164"/>
      <c r="AG313" s="164"/>
      <c r="AH313" s="132"/>
      <c r="AI313" s="172"/>
      <c r="AJ313" s="172"/>
      <c r="AK313" s="172"/>
      <c r="AL313" s="173"/>
      <c r="AM313" s="166"/>
      <c r="AN313" s="166"/>
      <c r="AO313" s="168"/>
      <c r="AQ313" s="185">
        <f>IF(G313="x", 1,0)</f>
        <v>0</v>
      </c>
      <c r="AR313" s="185">
        <f>IF(H313="x", 1,0)</f>
        <v>0</v>
      </c>
      <c r="AU313" s="344" t="str">
        <f>IF(A313="","",9)</f>
        <v/>
      </c>
    </row>
    <row r="314" spans="1:47" ht="18" customHeight="1" thickBot="1" x14ac:dyDescent="0.25">
      <c r="A314" s="131"/>
      <c r="B314" s="135"/>
      <c r="C314" s="136"/>
      <c r="D314" s="136"/>
      <c r="E314" s="136"/>
      <c r="F314" s="137"/>
      <c r="G314" s="152"/>
      <c r="H314" s="154"/>
      <c r="I314" s="154"/>
      <c r="J314" s="129"/>
      <c r="K314" s="161"/>
      <c r="L314" s="163"/>
      <c r="M314" s="129"/>
      <c r="N314" s="161"/>
      <c r="O314" s="129"/>
      <c r="P314" s="159"/>
      <c r="Q314" s="129"/>
      <c r="R314" s="159"/>
      <c r="S314" s="157"/>
      <c r="T314" s="178"/>
      <c r="U314" s="180"/>
      <c r="V314" s="157"/>
      <c r="W314" s="178"/>
      <c r="X314" s="180"/>
      <c r="Y314" s="157"/>
      <c r="Z314" s="183"/>
      <c r="AA314" s="183"/>
      <c r="AB314" s="183"/>
      <c r="AC314" s="183"/>
      <c r="AD314" s="171"/>
      <c r="AE314" s="112"/>
      <c r="AF314" s="165"/>
      <c r="AG314" s="165"/>
      <c r="AH314" s="174"/>
      <c r="AI314" s="175"/>
      <c r="AJ314" s="175"/>
      <c r="AK314" s="175"/>
      <c r="AL314" s="176"/>
      <c r="AM314" s="167"/>
      <c r="AN314" s="167"/>
      <c r="AO314" s="169"/>
      <c r="AQ314" s="185"/>
      <c r="AR314" s="185"/>
      <c r="AU314" s="344"/>
    </row>
    <row r="315" spans="1:47" ht="18" customHeight="1" x14ac:dyDescent="0.2">
      <c r="A315" s="130"/>
      <c r="B315" s="132"/>
      <c r="C315" s="133"/>
      <c r="D315" s="133"/>
      <c r="E315" s="133"/>
      <c r="F315" s="134"/>
      <c r="G315" s="151"/>
      <c r="H315" s="153"/>
      <c r="I315" s="155"/>
      <c r="J315" s="128"/>
      <c r="K315" s="160"/>
      <c r="L315" s="162"/>
      <c r="M315" s="128"/>
      <c r="N315" s="160"/>
      <c r="O315" s="128"/>
      <c r="P315" s="158"/>
      <c r="Q315" s="128"/>
      <c r="R315" s="158"/>
      <c r="S315" s="156"/>
      <c r="T315" s="177"/>
      <c r="U315" s="179"/>
      <c r="V315" s="156"/>
      <c r="W315" s="177"/>
      <c r="X315" s="179"/>
      <c r="Y315" s="181"/>
      <c r="Z315" s="182"/>
      <c r="AA315" s="184"/>
      <c r="AB315" s="184"/>
      <c r="AC315" s="184"/>
      <c r="AD315" s="170"/>
      <c r="AE315" s="12"/>
      <c r="AF315" s="164"/>
      <c r="AG315" s="164"/>
      <c r="AH315" s="132"/>
      <c r="AI315" s="172"/>
      <c r="AJ315" s="172"/>
      <c r="AK315" s="172"/>
      <c r="AL315" s="173"/>
      <c r="AM315" s="166"/>
      <c r="AN315" s="166"/>
      <c r="AO315" s="168"/>
      <c r="AQ315" s="185">
        <f>IF(G315="x", 1,0)</f>
        <v>0</v>
      </c>
      <c r="AR315" s="185">
        <f>IF(H315="x", 1,0)</f>
        <v>0</v>
      </c>
      <c r="AU315" s="344" t="str">
        <f>IF(A315="","",9)</f>
        <v/>
      </c>
    </row>
    <row r="316" spans="1:47" ht="18" customHeight="1" thickBot="1" x14ac:dyDescent="0.25">
      <c r="A316" s="131"/>
      <c r="B316" s="135"/>
      <c r="C316" s="136"/>
      <c r="D316" s="136"/>
      <c r="E316" s="136"/>
      <c r="F316" s="137"/>
      <c r="G316" s="152"/>
      <c r="H316" s="154"/>
      <c r="I316" s="154"/>
      <c r="J316" s="129"/>
      <c r="K316" s="161"/>
      <c r="L316" s="163"/>
      <c r="M316" s="129"/>
      <c r="N316" s="161"/>
      <c r="O316" s="129"/>
      <c r="P316" s="159"/>
      <c r="Q316" s="129"/>
      <c r="R316" s="159"/>
      <c r="S316" s="157"/>
      <c r="T316" s="178"/>
      <c r="U316" s="180"/>
      <c r="V316" s="157"/>
      <c r="W316" s="178"/>
      <c r="X316" s="180"/>
      <c r="Y316" s="157"/>
      <c r="Z316" s="183"/>
      <c r="AA316" s="183"/>
      <c r="AB316" s="183"/>
      <c r="AC316" s="183"/>
      <c r="AD316" s="171"/>
      <c r="AE316" s="112"/>
      <c r="AF316" s="165"/>
      <c r="AG316" s="165"/>
      <c r="AH316" s="174"/>
      <c r="AI316" s="175"/>
      <c r="AJ316" s="175"/>
      <c r="AK316" s="175"/>
      <c r="AL316" s="176"/>
      <c r="AM316" s="167"/>
      <c r="AN316" s="167"/>
      <c r="AO316" s="169"/>
      <c r="AQ316" s="185"/>
      <c r="AR316" s="185"/>
      <c r="AU316" s="344"/>
    </row>
    <row r="317" spans="1:47" ht="18" customHeight="1" x14ac:dyDescent="0.2">
      <c r="A317" s="130"/>
      <c r="B317" s="132"/>
      <c r="C317" s="133"/>
      <c r="D317" s="133"/>
      <c r="E317" s="133"/>
      <c r="F317" s="134"/>
      <c r="G317" s="151"/>
      <c r="H317" s="153"/>
      <c r="I317" s="155"/>
      <c r="J317" s="128"/>
      <c r="K317" s="160"/>
      <c r="L317" s="162"/>
      <c r="M317" s="128"/>
      <c r="N317" s="160"/>
      <c r="O317" s="128"/>
      <c r="P317" s="158"/>
      <c r="Q317" s="128"/>
      <c r="R317" s="158"/>
      <c r="S317" s="156"/>
      <c r="T317" s="177"/>
      <c r="U317" s="179"/>
      <c r="V317" s="156"/>
      <c r="W317" s="177"/>
      <c r="X317" s="179"/>
      <c r="Y317" s="181"/>
      <c r="Z317" s="182"/>
      <c r="AA317" s="184"/>
      <c r="AB317" s="184"/>
      <c r="AC317" s="184"/>
      <c r="AD317" s="170"/>
      <c r="AE317" s="12"/>
      <c r="AF317" s="164"/>
      <c r="AG317" s="164"/>
      <c r="AH317" s="132"/>
      <c r="AI317" s="172"/>
      <c r="AJ317" s="172"/>
      <c r="AK317" s="172"/>
      <c r="AL317" s="173"/>
      <c r="AM317" s="166"/>
      <c r="AN317" s="166"/>
      <c r="AO317" s="168"/>
      <c r="AQ317" s="185">
        <f>IF(G317="x", 1,0)</f>
        <v>0</v>
      </c>
      <c r="AR317" s="185">
        <f>IF(H317="x", 1,0)</f>
        <v>0</v>
      </c>
      <c r="AU317" s="344" t="str">
        <f>IF(A317="","",9)</f>
        <v/>
      </c>
    </row>
    <row r="318" spans="1:47" ht="18" customHeight="1" thickBot="1" x14ac:dyDescent="0.25">
      <c r="A318" s="131"/>
      <c r="B318" s="135"/>
      <c r="C318" s="136"/>
      <c r="D318" s="136"/>
      <c r="E318" s="136"/>
      <c r="F318" s="137"/>
      <c r="G318" s="152"/>
      <c r="H318" s="154"/>
      <c r="I318" s="154"/>
      <c r="J318" s="129"/>
      <c r="K318" s="161"/>
      <c r="L318" s="163"/>
      <c r="M318" s="129"/>
      <c r="N318" s="161"/>
      <c r="O318" s="129"/>
      <c r="P318" s="159"/>
      <c r="Q318" s="129"/>
      <c r="R318" s="159"/>
      <c r="S318" s="157"/>
      <c r="T318" s="178"/>
      <c r="U318" s="180"/>
      <c r="V318" s="157"/>
      <c r="W318" s="178"/>
      <c r="X318" s="180"/>
      <c r="Y318" s="157"/>
      <c r="Z318" s="183"/>
      <c r="AA318" s="183"/>
      <c r="AB318" s="183"/>
      <c r="AC318" s="183"/>
      <c r="AD318" s="171"/>
      <c r="AE318" s="112"/>
      <c r="AF318" s="165"/>
      <c r="AG318" s="165"/>
      <c r="AH318" s="174"/>
      <c r="AI318" s="175"/>
      <c r="AJ318" s="175"/>
      <c r="AK318" s="175"/>
      <c r="AL318" s="176"/>
      <c r="AM318" s="167"/>
      <c r="AN318" s="167"/>
      <c r="AO318" s="169"/>
      <c r="AQ318" s="185"/>
      <c r="AR318" s="185"/>
      <c r="AU318" s="344"/>
    </row>
    <row r="319" spans="1:47" ht="18" customHeight="1" x14ac:dyDescent="0.2">
      <c r="A319" s="130"/>
      <c r="B319" s="132"/>
      <c r="C319" s="133"/>
      <c r="D319" s="133"/>
      <c r="E319" s="133"/>
      <c r="F319" s="134"/>
      <c r="G319" s="151"/>
      <c r="H319" s="153"/>
      <c r="I319" s="155"/>
      <c r="J319" s="128"/>
      <c r="K319" s="160"/>
      <c r="L319" s="162"/>
      <c r="M319" s="128"/>
      <c r="N319" s="160"/>
      <c r="O319" s="128"/>
      <c r="P319" s="158"/>
      <c r="Q319" s="128"/>
      <c r="R319" s="158"/>
      <c r="S319" s="156"/>
      <c r="T319" s="177"/>
      <c r="U319" s="179"/>
      <c r="V319" s="156"/>
      <c r="W319" s="177"/>
      <c r="X319" s="179"/>
      <c r="Y319" s="181"/>
      <c r="Z319" s="182"/>
      <c r="AA319" s="184"/>
      <c r="AB319" s="184"/>
      <c r="AC319" s="184"/>
      <c r="AD319" s="170"/>
      <c r="AE319" s="12"/>
      <c r="AF319" s="164"/>
      <c r="AG319" s="164"/>
      <c r="AH319" s="132"/>
      <c r="AI319" s="172"/>
      <c r="AJ319" s="172"/>
      <c r="AK319" s="172"/>
      <c r="AL319" s="173"/>
      <c r="AM319" s="166"/>
      <c r="AN319" s="166"/>
      <c r="AO319" s="168"/>
      <c r="AQ319" s="185">
        <f>IF(G319="x", 1,0)</f>
        <v>0</v>
      </c>
      <c r="AR319" s="185">
        <f>IF(H319="x", 1,0)</f>
        <v>0</v>
      </c>
      <c r="AU319" s="344" t="str">
        <f>IF(A319="","",9)</f>
        <v/>
      </c>
    </row>
    <row r="320" spans="1:47" ht="18" customHeight="1" thickBot="1" x14ac:dyDescent="0.25">
      <c r="A320" s="131"/>
      <c r="B320" s="135"/>
      <c r="C320" s="136"/>
      <c r="D320" s="136"/>
      <c r="E320" s="136"/>
      <c r="F320" s="137"/>
      <c r="G320" s="152"/>
      <c r="H320" s="154"/>
      <c r="I320" s="154"/>
      <c r="J320" s="129"/>
      <c r="K320" s="161"/>
      <c r="L320" s="163"/>
      <c r="M320" s="129"/>
      <c r="N320" s="161"/>
      <c r="O320" s="129"/>
      <c r="P320" s="159"/>
      <c r="Q320" s="129"/>
      <c r="R320" s="159"/>
      <c r="S320" s="157"/>
      <c r="T320" s="178"/>
      <c r="U320" s="180"/>
      <c r="V320" s="157"/>
      <c r="W320" s="178"/>
      <c r="X320" s="180"/>
      <c r="Y320" s="157"/>
      <c r="Z320" s="183"/>
      <c r="AA320" s="183"/>
      <c r="AB320" s="183"/>
      <c r="AC320" s="183"/>
      <c r="AD320" s="171"/>
      <c r="AE320" s="112"/>
      <c r="AF320" s="165"/>
      <c r="AG320" s="165"/>
      <c r="AH320" s="174"/>
      <c r="AI320" s="175"/>
      <c r="AJ320" s="175"/>
      <c r="AK320" s="175"/>
      <c r="AL320" s="176"/>
      <c r="AM320" s="167"/>
      <c r="AN320" s="167"/>
      <c r="AO320" s="169"/>
      <c r="AQ320" s="185"/>
      <c r="AR320" s="185"/>
      <c r="AU320" s="344"/>
    </row>
    <row r="321" spans="1:47" ht="18" customHeight="1" x14ac:dyDescent="0.2">
      <c r="A321" s="130"/>
      <c r="B321" s="132"/>
      <c r="C321" s="133"/>
      <c r="D321" s="133"/>
      <c r="E321" s="133"/>
      <c r="F321" s="134"/>
      <c r="G321" s="151"/>
      <c r="H321" s="153"/>
      <c r="I321" s="155"/>
      <c r="J321" s="128"/>
      <c r="K321" s="160"/>
      <c r="L321" s="162"/>
      <c r="M321" s="128"/>
      <c r="N321" s="160"/>
      <c r="O321" s="128"/>
      <c r="P321" s="158"/>
      <c r="Q321" s="128"/>
      <c r="R321" s="158"/>
      <c r="S321" s="156"/>
      <c r="T321" s="177"/>
      <c r="U321" s="179"/>
      <c r="V321" s="156"/>
      <c r="W321" s="177"/>
      <c r="X321" s="179"/>
      <c r="Y321" s="181"/>
      <c r="Z321" s="182"/>
      <c r="AA321" s="184"/>
      <c r="AB321" s="184"/>
      <c r="AC321" s="184"/>
      <c r="AD321" s="170"/>
      <c r="AE321" s="12"/>
      <c r="AF321" s="164"/>
      <c r="AG321" s="164"/>
      <c r="AH321" s="132"/>
      <c r="AI321" s="172"/>
      <c r="AJ321" s="172"/>
      <c r="AK321" s="172"/>
      <c r="AL321" s="173"/>
      <c r="AM321" s="166"/>
      <c r="AN321" s="166"/>
      <c r="AO321" s="168"/>
      <c r="AQ321" s="185">
        <f>IF(G321="x", 1,0)</f>
        <v>0</v>
      </c>
      <c r="AR321" s="185">
        <f>IF(H321="x", 1,0)</f>
        <v>0</v>
      </c>
      <c r="AU321" s="344" t="str">
        <f>IF(A321="","",9)</f>
        <v/>
      </c>
    </row>
    <row r="322" spans="1:47" ht="18" customHeight="1" thickBot="1" x14ac:dyDescent="0.25">
      <c r="A322" s="131"/>
      <c r="B322" s="135"/>
      <c r="C322" s="136"/>
      <c r="D322" s="136"/>
      <c r="E322" s="136"/>
      <c r="F322" s="137"/>
      <c r="G322" s="152"/>
      <c r="H322" s="154"/>
      <c r="I322" s="154"/>
      <c r="J322" s="129"/>
      <c r="K322" s="161"/>
      <c r="L322" s="163"/>
      <c r="M322" s="129"/>
      <c r="N322" s="161"/>
      <c r="O322" s="129"/>
      <c r="P322" s="159"/>
      <c r="Q322" s="129"/>
      <c r="R322" s="159"/>
      <c r="S322" s="157"/>
      <c r="T322" s="178"/>
      <c r="U322" s="180"/>
      <c r="V322" s="157"/>
      <c r="W322" s="178"/>
      <c r="X322" s="180"/>
      <c r="Y322" s="157"/>
      <c r="Z322" s="183"/>
      <c r="AA322" s="183"/>
      <c r="AB322" s="183"/>
      <c r="AC322" s="183"/>
      <c r="AD322" s="171"/>
      <c r="AE322" s="112"/>
      <c r="AF322" s="165"/>
      <c r="AG322" s="165"/>
      <c r="AH322" s="174"/>
      <c r="AI322" s="175"/>
      <c r="AJ322" s="175"/>
      <c r="AK322" s="175"/>
      <c r="AL322" s="176"/>
      <c r="AM322" s="167"/>
      <c r="AN322" s="167"/>
      <c r="AO322" s="169"/>
      <c r="AQ322" s="185"/>
      <c r="AR322" s="185"/>
      <c r="AU322" s="344"/>
    </row>
    <row r="323" spans="1:47" ht="18" customHeight="1" x14ac:dyDescent="0.2">
      <c r="A323" s="130"/>
      <c r="B323" s="132"/>
      <c r="C323" s="133"/>
      <c r="D323" s="133"/>
      <c r="E323" s="133"/>
      <c r="F323" s="134"/>
      <c r="G323" s="151"/>
      <c r="H323" s="153"/>
      <c r="I323" s="155"/>
      <c r="J323" s="128"/>
      <c r="K323" s="160"/>
      <c r="L323" s="162"/>
      <c r="M323" s="128"/>
      <c r="N323" s="160"/>
      <c r="O323" s="128"/>
      <c r="P323" s="158"/>
      <c r="Q323" s="128"/>
      <c r="R323" s="158"/>
      <c r="S323" s="156"/>
      <c r="T323" s="177"/>
      <c r="U323" s="179"/>
      <c r="V323" s="156"/>
      <c r="W323" s="177"/>
      <c r="X323" s="179"/>
      <c r="Y323" s="181"/>
      <c r="Z323" s="182"/>
      <c r="AA323" s="184"/>
      <c r="AB323" s="184"/>
      <c r="AC323" s="184"/>
      <c r="AD323" s="170"/>
      <c r="AE323" s="12"/>
      <c r="AF323" s="164"/>
      <c r="AG323" s="164"/>
      <c r="AH323" s="132"/>
      <c r="AI323" s="172"/>
      <c r="AJ323" s="172"/>
      <c r="AK323" s="172"/>
      <c r="AL323" s="173"/>
      <c r="AM323" s="166"/>
      <c r="AN323" s="166"/>
      <c r="AO323" s="168"/>
      <c r="AQ323" s="185">
        <f>IF(G323="x", 1,0)</f>
        <v>0</v>
      </c>
      <c r="AR323" s="185">
        <f>IF(H323="x", 1,0)</f>
        <v>0</v>
      </c>
      <c r="AU323" s="344" t="str">
        <f>IF(A323="","",9)</f>
        <v/>
      </c>
    </row>
    <row r="324" spans="1:47" ht="18" customHeight="1" thickBot="1" x14ac:dyDescent="0.25">
      <c r="A324" s="131"/>
      <c r="B324" s="135"/>
      <c r="C324" s="136"/>
      <c r="D324" s="136"/>
      <c r="E324" s="136"/>
      <c r="F324" s="137"/>
      <c r="G324" s="152"/>
      <c r="H324" s="154"/>
      <c r="I324" s="154"/>
      <c r="J324" s="129"/>
      <c r="K324" s="161"/>
      <c r="L324" s="163"/>
      <c r="M324" s="129"/>
      <c r="N324" s="161"/>
      <c r="O324" s="129"/>
      <c r="P324" s="159"/>
      <c r="Q324" s="129"/>
      <c r="R324" s="159"/>
      <c r="S324" s="157"/>
      <c r="T324" s="178"/>
      <c r="U324" s="180"/>
      <c r="V324" s="157"/>
      <c r="W324" s="178"/>
      <c r="X324" s="180"/>
      <c r="Y324" s="157"/>
      <c r="Z324" s="183"/>
      <c r="AA324" s="183"/>
      <c r="AB324" s="183"/>
      <c r="AC324" s="183"/>
      <c r="AD324" s="171"/>
      <c r="AE324" s="112"/>
      <c r="AF324" s="165"/>
      <c r="AG324" s="165"/>
      <c r="AH324" s="174"/>
      <c r="AI324" s="175"/>
      <c r="AJ324" s="175"/>
      <c r="AK324" s="175"/>
      <c r="AL324" s="176"/>
      <c r="AM324" s="167"/>
      <c r="AN324" s="167"/>
      <c r="AO324" s="169"/>
      <c r="AQ324" s="185"/>
      <c r="AR324" s="185"/>
      <c r="AU324" s="344"/>
    </row>
    <row r="325" spans="1:47" ht="18" customHeight="1" x14ac:dyDescent="0.2">
      <c r="A325" s="130"/>
      <c r="B325" s="132"/>
      <c r="C325" s="133"/>
      <c r="D325" s="133"/>
      <c r="E325" s="133"/>
      <c r="F325" s="134"/>
      <c r="G325" s="151"/>
      <c r="H325" s="153"/>
      <c r="I325" s="155"/>
      <c r="J325" s="128"/>
      <c r="K325" s="160"/>
      <c r="L325" s="162"/>
      <c r="M325" s="128"/>
      <c r="N325" s="160"/>
      <c r="O325" s="128"/>
      <c r="P325" s="158"/>
      <c r="Q325" s="128"/>
      <c r="R325" s="158"/>
      <c r="S325" s="156"/>
      <c r="T325" s="177"/>
      <c r="U325" s="179"/>
      <c r="V325" s="156"/>
      <c r="W325" s="177"/>
      <c r="X325" s="179"/>
      <c r="Y325" s="181"/>
      <c r="Z325" s="182"/>
      <c r="AA325" s="184"/>
      <c r="AB325" s="184"/>
      <c r="AC325" s="184"/>
      <c r="AD325" s="170"/>
      <c r="AE325" s="12"/>
      <c r="AF325" s="164"/>
      <c r="AG325" s="164"/>
      <c r="AH325" s="132"/>
      <c r="AI325" s="172"/>
      <c r="AJ325" s="172"/>
      <c r="AK325" s="172"/>
      <c r="AL325" s="173"/>
      <c r="AM325" s="166"/>
      <c r="AN325" s="166"/>
      <c r="AO325" s="168"/>
      <c r="AQ325" s="185">
        <f>IF(G325="x", 1,0)</f>
        <v>0</v>
      </c>
      <c r="AR325" s="185">
        <f>IF(H325="x", 1,0)</f>
        <v>0</v>
      </c>
      <c r="AU325" s="344" t="str">
        <f>IF(A325="","",9)</f>
        <v/>
      </c>
    </row>
    <row r="326" spans="1:47" ht="18" customHeight="1" thickBot="1" x14ac:dyDescent="0.25">
      <c r="A326" s="131"/>
      <c r="B326" s="135"/>
      <c r="C326" s="136"/>
      <c r="D326" s="136"/>
      <c r="E326" s="136"/>
      <c r="F326" s="137"/>
      <c r="G326" s="152"/>
      <c r="H326" s="154"/>
      <c r="I326" s="154"/>
      <c r="J326" s="129"/>
      <c r="K326" s="161"/>
      <c r="L326" s="163"/>
      <c r="M326" s="129"/>
      <c r="N326" s="161"/>
      <c r="O326" s="129"/>
      <c r="P326" s="159"/>
      <c r="Q326" s="129"/>
      <c r="R326" s="159"/>
      <c r="S326" s="157"/>
      <c r="T326" s="178"/>
      <c r="U326" s="180"/>
      <c r="V326" s="157"/>
      <c r="W326" s="178"/>
      <c r="X326" s="180"/>
      <c r="Y326" s="157"/>
      <c r="Z326" s="183"/>
      <c r="AA326" s="183"/>
      <c r="AB326" s="183"/>
      <c r="AC326" s="183"/>
      <c r="AD326" s="171"/>
      <c r="AE326" s="112"/>
      <c r="AF326" s="165"/>
      <c r="AG326" s="165"/>
      <c r="AH326" s="174"/>
      <c r="AI326" s="175"/>
      <c r="AJ326" s="175"/>
      <c r="AK326" s="175"/>
      <c r="AL326" s="176"/>
      <c r="AM326" s="167"/>
      <c r="AN326" s="167"/>
      <c r="AO326" s="169"/>
      <c r="AQ326" s="185"/>
      <c r="AR326" s="185"/>
      <c r="AU326" s="344"/>
    </row>
    <row r="327" spans="1:47" ht="18" customHeight="1" x14ac:dyDescent="0.2">
      <c r="A327" s="130"/>
      <c r="B327" s="132"/>
      <c r="C327" s="133"/>
      <c r="D327" s="133"/>
      <c r="E327" s="133"/>
      <c r="F327" s="134"/>
      <c r="G327" s="151"/>
      <c r="H327" s="153"/>
      <c r="I327" s="155"/>
      <c r="J327" s="128"/>
      <c r="K327" s="160"/>
      <c r="L327" s="162"/>
      <c r="M327" s="128"/>
      <c r="N327" s="160"/>
      <c r="O327" s="128"/>
      <c r="P327" s="158"/>
      <c r="Q327" s="128"/>
      <c r="R327" s="158"/>
      <c r="S327" s="156"/>
      <c r="T327" s="177"/>
      <c r="U327" s="179"/>
      <c r="V327" s="156"/>
      <c r="W327" s="177"/>
      <c r="X327" s="179"/>
      <c r="Y327" s="181"/>
      <c r="Z327" s="182"/>
      <c r="AA327" s="184"/>
      <c r="AB327" s="184"/>
      <c r="AC327" s="184"/>
      <c r="AD327" s="170"/>
      <c r="AE327" s="12"/>
      <c r="AF327" s="164"/>
      <c r="AG327" s="164"/>
      <c r="AH327" s="132"/>
      <c r="AI327" s="172"/>
      <c r="AJ327" s="172"/>
      <c r="AK327" s="172"/>
      <c r="AL327" s="173"/>
      <c r="AM327" s="166"/>
      <c r="AN327" s="166"/>
      <c r="AO327" s="168"/>
      <c r="AQ327" s="185">
        <f>IF(G327="x", 1,0)</f>
        <v>0</v>
      </c>
      <c r="AR327" s="185">
        <f>IF(H327="x", 1,0)</f>
        <v>0</v>
      </c>
      <c r="AU327" s="344" t="str">
        <f>IF(A327="","",10)</f>
        <v/>
      </c>
    </row>
    <row r="328" spans="1:47" ht="18" customHeight="1" thickBot="1" x14ac:dyDescent="0.25">
      <c r="A328" s="131"/>
      <c r="B328" s="135"/>
      <c r="C328" s="136"/>
      <c r="D328" s="136"/>
      <c r="E328" s="136"/>
      <c r="F328" s="137"/>
      <c r="G328" s="152"/>
      <c r="H328" s="154"/>
      <c r="I328" s="154"/>
      <c r="J328" s="129"/>
      <c r="K328" s="161"/>
      <c r="L328" s="163"/>
      <c r="M328" s="129"/>
      <c r="N328" s="161"/>
      <c r="O328" s="129"/>
      <c r="P328" s="159"/>
      <c r="Q328" s="129"/>
      <c r="R328" s="159"/>
      <c r="S328" s="157"/>
      <c r="T328" s="178"/>
      <c r="U328" s="180"/>
      <c r="V328" s="157"/>
      <c r="W328" s="178"/>
      <c r="X328" s="180"/>
      <c r="Y328" s="157"/>
      <c r="Z328" s="183"/>
      <c r="AA328" s="183"/>
      <c r="AB328" s="183"/>
      <c r="AC328" s="183"/>
      <c r="AD328" s="171"/>
      <c r="AE328" s="112"/>
      <c r="AF328" s="165"/>
      <c r="AG328" s="165"/>
      <c r="AH328" s="174"/>
      <c r="AI328" s="175"/>
      <c r="AJ328" s="175"/>
      <c r="AK328" s="175"/>
      <c r="AL328" s="176"/>
      <c r="AM328" s="167"/>
      <c r="AN328" s="167"/>
      <c r="AO328" s="169"/>
      <c r="AQ328" s="185"/>
      <c r="AR328" s="185"/>
      <c r="AU328" s="344"/>
    </row>
    <row r="329" spans="1:47" ht="18" customHeight="1" x14ac:dyDescent="0.2">
      <c r="A329" s="130"/>
      <c r="B329" s="132"/>
      <c r="C329" s="133"/>
      <c r="D329" s="133"/>
      <c r="E329" s="133"/>
      <c r="F329" s="134"/>
      <c r="G329" s="151"/>
      <c r="H329" s="153"/>
      <c r="I329" s="155"/>
      <c r="J329" s="128"/>
      <c r="K329" s="160"/>
      <c r="L329" s="162"/>
      <c r="M329" s="128"/>
      <c r="N329" s="160"/>
      <c r="O329" s="128"/>
      <c r="P329" s="158"/>
      <c r="Q329" s="128"/>
      <c r="R329" s="158"/>
      <c r="S329" s="156"/>
      <c r="T329" s="177"/>
      <c r="U329" s="179"/>
      <c r="V329" s="156"/>
      <c r="W329" s="177"/>
      <c r="X329" s="179"/>
      <c r="Y329" s="181"/>
      <c r="Z329" s="182"/>
      <c r="AA329" s="184"/>
      <c r="AB329" s="184"/>
      <c r="AC329" s="184"/>
      <c r="AD329" s="170"/>
      <c r="AE329" s="12"/>
      <c r="AF329" s="164"/>
      <c r="AG329" s="164"/>
      <c r="AH329" s="132"/>
      <c r="AI329" s="172"/>
      <c r="AJ329" s="172"/>
      <c r="AK329" s="172"/>
      <c r="AL329" s="173"/>
      <c r="AM329" s="166"/>
      <c r="AN329" s="166"/>
      <c r="AO329" s="168"/>
      <c r="AQ329" s="185">
        <f>IF(G329="x", 1,0)</f>
        <v>0</v>
      </c>
      <c r="AR329" s="185">
        <f>IF(H329="x", 1,0)</f>
        <v>0</v>
      </c>
      <c r="AU329" s="344" t="str">
        <f>IF(A329="","",10)</f>
        <v/>
      </c>
    </row>
    <row r="330" spans="1:47" ht="18" customHeight="1" thickBot="1" x14ac:dyDescent="0.25">
      <c r="A330" s="131"/>
      <c r="B330" s="135"/>
      <c r="C330" s="136"/>
      <c r="D330" s="136"/>
      <c r="E330" s="136"/>
      <c r="F330" s="137"/>
      <c r="G330" s="152"/>
      <c r="H330" s="154"/>
      <c r="I330" s="154"/>
      <c r="J330" s="129"/>
      <c r="K330" s="161"/>
      <c r="L330" s="163"/>
      <c r="M330" s="129"/>
      <c r="N330" s="161"/>
      <c r="O330" s="129"/>
      <c r="P330" s="159"/>
      <c r="Q330" s="129"/>
      <c r="R330" s="159"/>
      <c r="S330" s="157"/>
      <c r="T330" s="178"/>
      <c r="U330" s="180"/>
      <c r="V330" s="157"/>
      <c r="W330" s="178"/>
      <c r="X330" s="180"/>
      <c r="Y330" s="157"/>
      <c r="Z330" s="183"/>
      <c r="AA330" s="183"/>
      <c r="AB330" s="183"/>
      <c r="AC330" s="183"/>
      <c r="AD330" s="171"/>
      <c r="AE330" s="112"/>
      <c r="AF330" s="165"/>
      <c r="AG330" s="165"/>
      <c r="AH330" s="174"/>
      <c r="AI330" s="175"/>
      <c r="AJ330" s="175"/>
      <c r="AK330" s="175"/>
      <c r="AL330" s="176"/>
      <c r="AM330" s="167"/>
      <c r="AN330" s="167"/>
      <c r="AO330" s="169"/>
      <c r="AQ330" s="185"/>
      <c r="AR330" s="185"/>
      <c r="AU330" s="344"/>
    </row>
    <row r="331" spans="1:47" ht="18" customHeight="1" x14ac:dyDescent="0.2">
      <c r="A331" s="130"/>
      <c r="B331" s="132"/>
      <c r="C331" s="133"/>
      <c r="D331" s="133"/>
      <c r="E331" s="133"/>
      <c r="F331" s="134"/>
      <c r="G331" s="151"/>
      <c r="H331" s="153"/>
      <c r="I331" s="155"/>
      <c r="J331" s="128"/>
      <c r="K331" s="160"/>
      <c r="L331" s="162"/>
      <c r="M331" s="128"/>
      <c r="N331" s="160"/>
      <c r="O331" s="128"/>
      <c r="P331" s="158"/>
      <c r="Q331" s="128"/>
      <c r="R331" s="158"/>
      <c r="S331" s="156"/>
      <c r="T331" s="177"/>
      <c r="U331" s="179"/>
      <c r="V331" s="156"/>
      <c r="W331" s="177"/>
      <c r="X331" s="179"/>
      <c r="Y331" s="181"/>
      <c r="Z331" s="182"/>
      <c r="AA331" s="184"/>
      <c r="AB331" s="184"/>
      <c r="AC331" s="184"/>
      <c r="AD331" s="170"/>
      <c r="AE331" s="12"/>
      <c r="AF331" s="164"/>
      <c r="AG331" s="164"/>
      <c r="AH331" s="132"/>
      <c r="AI331" s="172"/>
      <c r="AJ331" s="172"/>
      <c r="AK331" s="172"/>
      <c r="AL331" s="173"/>
      <c r="AM331" s="166"/>
      <c r="AN331" s="166"/>
      <c r="AO331" s="168"/>
      <c r="AQ331" s="185">
        <f>IF(G331="x", 1,0)</f>
        <v>0</v>
      </c>
      <c r="AR331" s="185">
        <f>IF(H331="x", 1,0)</f>
        <v>0</v>
      </c>
      <c r="AU331" s="344" t="str">
        <f>IF(A331="","",10)</f>
        <v/>
      </c>
    </row>
    <row r="332" spans="1:47" ht="18" customHeight="1" thickBot="1" x14ac:dyDescent="0.25">
      <c r="A332" s="131"/>
      <c r="B332" s="135"/>
      <c r="C332" s="136"/>
      <c r="D332" s="136"/>
      <c r="E332" s="136"/>
      <c r="F332" s="137"/>
      <c r="G332" s="152"/>
      <c r="H332" s="154"/>
      <c r="I332" s="154"/>
      <c r="J332" s="129"/>
      <c r="K332" s="161"/>
      <c r="L332" s="163"/>
      <c r="M332" s="129"/>
      <c r="N332" s="161"/>
      <c r="O332" s="129"/>
      <c r="P332" s="159"/>
      <c r="Q332" s="129"/>
      <c r="R332" s="159"/>
      <c r="S332" s="157"/>
      <c r="T332" s="178"/>
      <c r="U332" s="180"/>
      <c r="V332" s="157"/>
      <c r="W332" s="178"/>
      <c r="X332" s="180"/>
      <c r="Y332" s="157"/>
      <c r="Z332" s="183"/>
      <c r="AA332" s="183"/>
      <c r="AB332" s="183"/>
      <c r="AC332" s="183"/>
      <c r="AD332" s="171"/>
      <c r="AE332" s="112"/>
      <c r="AF332" s="165"/>
      <c r="AG332" s="165"/>
      <c r="AH332" s="174"/>
      <c r="AI332" s="175"/>
      <c r="AJ332" s="175"/>
      <c r="AK332" s="175"/>
      <c r="AL332" s="176"/>
      <c r="AM332" s="167"/>
      <c r="AN332" s="167"/>
      <c r="AO332" s="169"/>
      <c r="AQ332" s="185"/>
      <c r="AR332" s="185"/>
      <c r="AU332" s="344"/>
    </row>
    <row r="333" spans="1:47" ht="18" customHeight="1" x14ac:dyDescent="0.2">
      <c r="A333" s="130"/>
      <c r="B333" s="132"/>
      <c r="C333" s="133"/>
      <c r="D333" s="133"/>
      <c r="E333" s="133"/>
      <c r="F333" s="134"/>
      <c r="G333" s="151"/>
      <c r="H333" s="153"/>
      <c r="I333" s="155"/>
      <c r="J333" s="128"/>
      <c r="K333" s="160"/>
      <c r="L333" s="162"/>
      <c r="M333" s="128"/>
      <c r="N333" s="160"/>
      <c r="O333" s="128"/>
      <c r="P333" s="158"/>
      <c r="Q333" s="128"/>
      <c r="R333" s="158"/>
      <c r="S333" s="156"/>
      <c r="T333" s="177"/>
      <c r="U333" s="179"/>
      <c r="V333" s="156"/>
      <c r="W333" s="177"/>
      <c r="X333" s="179"/>
      <c r="Y333" s="181"/>
      <c r="Z333" s="182"/>
      <c r="AA333" s="184"/>
      <c r="AB333" s="184"/>
      <c r="AC333" s="184"/>
      <c r="AD333" s="170"/>
      <c r="AE333" s="12"/>
      <c r="AF333" s="164"/>
      <c r="AG333" s="164"/>
      <c r="AH333" s="132"/>
      <c r="AI333" s="172"/>
      <c r="AJ333" s="172"/>
      <c r="AK333" s="172"/>
      <c r="AL333" s="173"/>
      <c r="AM333" s="166"/>
      <c r="AN333" s="166"/>
      <c r="AO333" s="168"/>
      <c r="AQ333" s="185">
        <f>IF(G333="x", 1,0)</f>
        <v>0</v>
      </c>
      <c r="AR333" s="185">
        <f>IF(H333="x", 1,0)</f>
        <v>0</v>
      </c>
      <c r="AU333" s="344" t="str">
        <f>IF(A333="","",10)</f>
        <v/>
      </c>
    </row>
    <row r="334" spans="1:47" ht="18" customHeight="1" thickBot="1" x14ac:dyDescent="0.25">
      <c r="A334" s="131"/>
      <c r="B334" s="135"/>
      <c r="C334" s="136"/>
      <c r="D334" s="136"/>
      <c r="E334" s="136"/>
      <c r="F334" s="137"/>
      <c r="G334" s="152"/>
      <c r="H334" s="154"/>
      <c r="I334" s="154"/>
      <c r="J334" s="129"/>
      <c r="K334" s="161"/>
      <c r="L334" s="163"/>
      <c r="M334" s="129"/>
      <c r="N334" s="161"/>
      <c r="O334" s="129"/>
      <c r="P334" s="159"/>
      <c r="Q334" s="129"/>
      <c r="R334" s="159"/>
      <c r="S334" s="157"/>
      <c r="T334" s="178"/>
      <c r="U334" s="180"/>
      <c r="V334" s="157"/>
      <c r="W334" s="178"/>
      <c r="X334" s="180"/>
      <c r="Y334" s="157"/>
      <c r="Z334" s="183"/>
      <c r="AA334" s="183"/>
      <c r="AB334" s="183"/>
      <c r="AC334" s="183"/>
      <c r="AD334" s="171"/>
      <c r="AE334" s="112"/>
      <c r="AF334" s="165"/>
      <c r="AG334" s="165"/>
      <c r="AH334" s="174"/>
      <c r="AI334" s="175"/>
      <c r="AJ334" s="175"/>
      <c r="AK334" s="175"/>
      <c r="AL334" s="176"/>
      <c r="AM334" s="167"/>
      <c r="AN334" s="167"/>
      <c r="AO334" s="169"/>
      <c r="AQ334" s="185"/>
      <c r="AR334" s="185"/>
      <c r="AU334" s="344"/>
    </row>
    <row r="335" spans="1:47" ht="18" customHeight="1" x14ac:dyDescent="0.2">
      <c r="A335" s="130"/>
      <c r="B335" s="132"/>
      <c r="C335" s="133"/>
      <c r="D335" s="133"/>
      <c r="E335" s="133"/>
      <c r="F335" s="134"/>
      <c r="G335" s="151"/>
      <c r="H335" s="153"/>
      <c r="I335" s="155"/>
      <c r="J335" s="128"/>
      <c r="K335" s="160"/>
      <c r="L335" s="162"/>
      <c r="M335" s="128"/>
      <c r="N335" s="160"/>
      <c r="O335" s="128"/>
      <c r="P335" s="158"/>
      <c r="Q335" s="128"/>
      <c r="R335" s="158"/>
      <c r="S335" s="156"/>
      <c r="T335" s="177"/>
      <c r="U335" s="179"/>
      <c r="V335" s="156"/>
      <c r="W335" s="177"/>
      <c r="X335" s="179"/>
      <c r="Y335" s="181"/>
      <c r="Z335" s="182"/>
      <c r="AA335" s="184"/>
      <c r="AB335" s="184"/>
      <c r="AC335" s="184"/>
      <c r="AD335" s="170"/>
      <c r="AE335" s="12"/>
      <c r="AF335" s="164"/>
      <c r="AG335" s="164"/>
      <c r="AH335" s="132"/>
      <c r="AI335" s="172"/>
      <c r="AJ335" s="172"/>
      <c r="AK335" s="172"/>
      <c r="AL335" s="173"/>
      <c r="AM335" s="166"/>
      <c r="AN335" s="166"/>
      <c r="AO335" s="168"/>
      <c r="AQ335" s="185">
        <f>IF(G335="x", 1,0)</f>
        <v>0</v>
      </c>
      <c r="AR335" s="185">
        <f>IF(H335="x", 1,0)</f>
        <v>0</v>
      </c>
      <c r="AU335" s="344" t="str">
        <f>IF(A335="","",10)</f>
        <v/>
      </c>
    </row>
    <row r="336" spans="1:47" ht="18" customHeight="1" thickBot="1" x14ac:dyDescent="0.25">
      <c r="A336" s="131"/>
      <c r="B336" s="135"/>
      <c r="C336" s="136"/>
      <c r="D336" s="136"/>
      <c r="E336" s="136"/>
      <c r="F336" s="137"/>
      <c r="G336" s="152"/>
      <c r="H336" s="154"/>
      <c r="I336" s="154"/>
      <c r="J336" s="129"/>
      <c r="K336" s="161"/>
      <c r="L336" s="163"/>
      <c r="M336" s="129"/>
      <c r="N336" s="161"/>
      <c r="O336" s="129"/>
      <c r="P336" s="159"/>
      <c r="Q336" s="129"/>
      <c r="R336" s="159"/>
      <c r="S336" s="157"/>
      <c r="T336" s="178"/>
      <c r="U336" s="180"/>
      <c r="V336" s="157"/>
      <c r="W336" s="178"/>
      <c r="X336" s="180"/>
      <c r="Y336" s="157"/>
      <c r="Z336" s="183"/>
      <c r="AA336" s="183"/>
      <c r="AB336" s="183"/>
      <c r="AC336" s="183"/>
      <c r="AD336" s="171"/>
      <c r="AE336" s="112"/>
      <c r="AF336" s="165"/>
      <c r="AG336" s="165"/>
      <c r="AH336" s="174"/>
      <c r="AI336" s="175"/>
      <c r="AJ336" s="175"/>
      <c r="AK336" s="175"/>
      <c r="AL336" s="176"/>
      <c r="AM336" s="167"/>
      <c r="AN336" s="167"/>
      <c r="AO336" s="169"/>
      <c r="AQ336" s="185"/>
      <c r="AR336" s="185"/>
      <c r="AU336" s="344"/>
    </row>
    <row r="337" spans="1:47" ht="18" customHeight="1" x14ac:dyDescent="0.2">
      <c r="A337" s="130"/>
      <c r="B337" s="132"/>
      <c r="C337" s="133"/>
      <c r="D337" s="133"/>
      <c r="E337" s="133"/>
      <c r="F337" s="134"/>
      <c r="G337" s="151"/>
      <c r="H337" s="153"/>
      <c r="I337" s="155"/>
      <c r="J337" s="128"/>
      <c r="K337" s="160"/>
      <c r="L337" s="162"/>
      <c r="M337" s="128"/>
      <c r="N337" s="160"/>
      <c r="O337" s="128"/>
      <c r="P337" s="158"/>
      <c r="Q337" s="128"/>
      <c r="R337" s="158"/>
      <c r="S337" s="156"/>
      <c r="T337" s="177"/>
      <c r="U337" s="179"/>
      <c r="V337" s="156"/>
      <c r="W337" s="177"/>
      <c r="X337" s="179"/>
      <c r="Y337" s="181"/>
      <c r="Z337" s="182"/>
      <c r="AA337" s="184"/>
      <c r="AB337" s="184"/>
      <c r="AC337" s="184"/>
      <c r="AD337" s="170"/>
      <c r="AE337" s="12"/>
      <c r="AF337" s="164"/>
      <c r="AG337" s="164"/>
      <c r="AH337" s="132"/>
      <c r="AI337" s="172"/>
      <c r="AJ337" s="172"/>
      <c r="AK337" s="172"/>
      <c r="AL337" s="173"/>
      <c r="AM337" s="166"/>
      <c r="AN337" s="166"/>
      <c r="AO337" s="168"/>
      <c r="AQ337" s="185">
        <f>IF(G337="x", 1,0)</f>
        <v>0</v>
      </c>
      <c r="AR337" s="185">
        <f>IF(H337="x", 1,0)</f>
        <v>0</v>
      </c>
      <c r="AU337" s="344" t="str">
        <f>IF(A337="","",10)</f>
        <v/>
      </c>
    </row>
    <row r="338" spans="1:47" ht="18" customHeight="1" thickBot="1" x14ac:dyDescent="0.25">
      <c r="A338" s="131"/>
      <c r="B338" s="135"/>
      <c r="C338" s="136"/>
      <c r="D338" s="136"/>
      <c r="E338" s="136"/>
      <c r="F338" s="137"/>
      <c r="G338" s="152"/>
      <c r="H338" s="154"/>
      <c r="I338" s="154"/>
      <c r="J338" s="129"/>
      <c r="K338" s="161"/>
      <c r="L338" s="163"/>
      <c r="M338" s="129"/>
      <c r="N338" s="161"/>
      <c r="O338" s="129"/>
      <c r="P338" s="159"/>
      <c r="Q338" s="129"/>
      <c r="R338" s="159"/>
      <c r="S338" s="157"/>
      <c r="T338" s="178"/>
      <c r="U338" s="180"/>
      <c r="V338" s="157"/>
      <c r="W338" s="178"/>
      <c r="X338" s="180"/>
      <c r="Y338" s="157"/>
      <c r="Z338" s="183"/>
      <c r="AA338" s="183"/>
      <c r="AB338" s="183"/>
      <c r="AC338" s="183"/>
      <c r="AD338" s="171"/>
      <c r="AE338" s="112"/>
      <c r="AF338" s="165"/>
      <c r="AG338" s="165"/>
      <c r="AH338" s="174"/>
      <c r="AI338" s="175"/>
      <c r="AJ338" s="175"/>
      <c r="AK338" s="175"/>
      <c r="AL338" s="176"/>
      <c r="AM338" s="167"/>
      <c r="AN338" s="167"/>
      <c r="AO338" s="169"/>
      <c r="AQ338" s="185"/>
      <c r="AR338" s="185"/>
      <c r="AU338" s="344"/>
    </row>
    <row r="339" spans="1:47" ht="18" customHeight="1" x14ac:dyDescent="0.2">
      <c r="A339" s="130"/>
      <c r="B339" s="132"/>
      <c r="C339" s="133"/>
      <c r="D339" s="133"/>
      <c r="E339" s="133"/>
      <c r="F339" s="134"/>
      <c r="G339" s="151"/>
      <c r="H339" s="153"/>
      <c r="I339" s="155"/>
      <c r="J339" s="128"/>
      <c r="K339" s="160"/>
      <c r="L339" s="162"/>
      <c r="M339" s="128"/>
      <c r="N339" s="160"/>
      <c r="O339" s="128"/>
      <c r="P339" s="158"/>
      <c r="Q339" s="128"/>
      <c r="R339" s="158"/>
      <c r="S339" s="156"/>
      <c r="T339" s="177"/>
      <c r="U339" s="179"/>
      <c r="V339" s="156"/>
      <c r="W339" s="177"/>
      <c r="X339" s="179"/>
      <c r="Y339" s="181"/>
      <c r="Z339" s="182"/>
      <c r="AA339" s="184"/>
      <c r="AB339" s="184"/>
      <c r="AC339" s="184"/>
      <c r="AD339" s="170"/>
      <c r="AE339" s="12"/>
      <c r="AF339" s="164"/>
      <c r="AG339" s="164"/>
      <c r="AH339" s="132"/>
      <c r="AI339" s="172"/>
      <c r="AJ339" s="172"/>
      <c r="AK339" s="172"/>
      <c r="AL339" s="173"/>
      <c r="AM339" s="166"/>
      <c r="AN339" s="166"/>
      <c r="AO339" s="168"/>
      <c r="AQ339" s="185">
        <f>IF(G339="x", 1,0)</f>
        <v>0</v>
      </c>
      <c r="AR339" s="185">
        <f>IF(H339="x", 1,0)</f>
        <v>0</v>
      </c>
      <c r="AU339" s="344" t="str">
        <f>IF(A339="","",10)</f>
        <v/>
      </c>
    </row>
    <row r="340" spans="1:47" ht="18" customHeight="1" thickBot="1" x14ac:dyDescent="0.25">
      <c r="A340" s="131"/>
      <c r="B340" s="135"/>
      <c r="C340" s="136"/>
      <c r="D340" s="136"/>
      <c r="E340" s="136"/>
      <c r="F340" s="137"/>
      <c r="G340" s="152"/>
      <c r="H340" s="154"/>
      <c r="I340" s="154"/>
      <c r="J340" s="129"/>
      <c r="K340" s="161"/>
      <c r="L340" s="163"/>
      <c r="M340" s="129"/>
      <c r="N340" s="161"/>
      <c r="O340" s="129"/>
      <c r="P340" s="159"/>
      <c r="Q340" s="129"/>
      <c r="R340" s="159"/>
      <c r="S340" s="157"/>
      <c r="T340" s="178"/>
      <c r="U340" s="180"/>
      <c r="V340" s="157"/>
      <c r="W340" s="178"/>
      <c r="X340" s="180"/>
      <c r="Y340" s="157"/>
      <c r="Z340" s="183"/>
      <c r="AA340" s="183"/>
      <c r="AB340" s="183"/>
      <c r="AC340" s="183"/>
      <c r="AD340" s="171"/>
      <c r="AE340" s="112"/>
      <c r="AF340" s="165"/>
      <c r="AG340" s="165"/>
      <c r="AH340" s="174"/>
      <c r="AI340" s="175"/>
      <c r="AJ340" s="175"/>
      <c r="AK340" s="175"/>
      <c r="AL340" s="176"/>
      <c r="AM340" s="167"/>
      <c r="AN340" s="167"/>
      <c r="AO340" s="169"/>
      <c r="AQ340" s="185"/>
      <c r="AR340" s="185"/>
      <c r="AU340" s="344"/>
    </row>
    <row r="341" spans="1:47" ht="18" customHeight="1" x14ac:dyDescent="0.2">
      <c r="A341" s="130"/>
      <c r="B341" s="132"/>
      <c r="C341" s="133"/>
      <c r="D341" s="133"/>
      <c r="E341" s="133"/>
      <c r="F341" s="134"/>
      <c r="G341" s="151"/>
      <c r="H341" s="153"/>
      <c r="I341" s="155"/>
      <c r="J341" s="128"/>
      <c r="K341" s="160"/>
      <c r="L341" s="162"/>
      <c r="M341" s="128"/>
      <c r="N341" s="160"/>
      <c r="O341" s="128"/>
      <c r="P341" s="158"/>
      <c r="Q341" s="128"/>
      <c r="R341" s="158"/>
      <c r="S341" s="156"/>
      <c r="T341" s="177"/>
      <c r="U341" s="179"/>
      <c r="V341" s="156"/>
      <c r="W341" s="177"/>
      <c r="X341" s="179"/>
      <c r="Y341" s="181"/>
      <c r="Z341" s="182"/>
      <c r="AA341" s="184"/>
      <c r="AB341" s="184"/>
      <c r="AC341" s="184"/>
      <c r="AD341" s="170"/>
      <c r="AE341" s="12"/>
      <c r="AF341" s="164"/>
      <c r="AG341" s="164"/>
      <c r="AH341" s="132"/>
      <c r="AI341" s="172"/>
      <c r="AJ341" s="172"/>
      <c r="AK341" s="172"/>
      <c r="AL341" s="173"/>
      <c r="AM341" s="166"/>
      <c r="AN341" s="166"/>
      <c r="AO341" s="168"/>
      <c r="AQ341" s="185">
        <f>IF(G341="x", 1,0)</f>
        <v>0</v>
      </c>
      <c r="AR341" s="185">
        <f>IF(H341="x", 1,0)</f>
        <v>0</v>
      </c>
      <c r="AU341" s="344" t="str">
        <f>IF(A341="","",10)</f>
        <v/>
      </c>
    </row>
    <row r="342" spans="1:47" ht="18" customHeight="1" thickBot="1" x14ac:dyDescent="0.25">
      <c r="A342" s="131"/>
      <c r="B342" s="135"/>
      <c r="C342" s="136"/>
      <c r="D342" s="136"/>
      <c r="E342" s="136"/>
      <c r="F342" s="137"/>
      <c r="G342" s="152"/>
      <c r="H342" s="154"/>
      <c r="I342" s="154"/>
      <c r="J342" s="129"/>
      <c r="K342" s="161"/>
      <c r="L342" s="163"/>
      <c r="M342" s="129"/>
      <c r="N342" s="161"/>
      <c r="O342" s="129"/>
      <c r="P342" s="159"/>
      <c r="Q342" s="129"/>
      <c r="R342" s="159"/>
      <c r="S342" s="157"/>
      <c r="T342" s="178"/>
      <c r="U342" s="180"/>
      <c r="V342" s="157"/>
      <c r="W342" s="178"/>
      <c r="X342" s="180"/>
      <c r="Y342" s="157"/>
      <c r="Z342" s="183"/>
      <c r="AA342" s="183"/>
      <c r="AB342" s="183"/>
      <c r="AC342" s="183"/>
      <c r="AD342" s="171"/>
      <c r="AE342" s="112"/>
      <c r="AF342" s="165"/>
      <c r="AG342" s="165"/>
      <c r="AH342" s="174"/>
      <c r="AI342" s="175"/>
      <c r="AJ342" s="175"/>
      <c r="AK342" s="175"/>
      <c r="AL342" s="176"/>
      <c r="AM342" s="167"/>
      <c r="AN342" s="167"/>
      <c r="AO342" s="169"/>
      <c r="AQ342" s="185"/>
      <c r="AR342" s="185"/>
      <c r="AU342" s="344"/>
    </row>
    <row r="343" spans="1:47" ht="18" customHeight="1" x14ac:dyDescent="0.2">
      <c r="A343" s="130"/>
      <c r="B343" s="132"/>
      <c r="C343" s="133"/>
      <c r="D343" s="133"/>
      <c r="E343" s="133"/>
      <c r="F343" s="134"/>
      <c r="G343" s="151"/>
      <c r="H343" s="153"/>
      <c r="I343" s="155"/>
      <c r="J343" s="128"/>
      <c r="K343" s="160"/>
      <c r="L343" s="162"/>
      <c r="M343" s="128"/>
      <c r="N343" s="160"/>
      <c r="O343" s="128"/>
      <c r="P343" s="158"/>
      <c r="Q343" s="128"/>
      <c r="R343" s="158"/>
      <c r="S343" s="156"/>
      <c r="T343" s="177"/>
      <c r="U343" s="179"/>
      <c r="V343" s="156"/>
      <c r="W343" s="177"/>
      <c r="X343" s="179"/>
      <c r="Y343" s="181"/>
      <c r="Z343" s="182"/>
      <c r="AA343" s="184"/>
      <c r="AB343" s="184"/>
      <c r="AC343" s="184"/>
      <c r="AD343" s="170"/>
      <c r="AE343" s="12"/>
      <c r="AF343" s="164"/>
      <c r="AG343" s="164"/>
      <c r="AH343" s="132"/>
      <c r="AI343" s="172"/>
      <c r="AJ343" s="172"/>
      <c r="AK343" s="172"/>
      <c r="AL343" s="173"/>
      <c r="AM343" s="166"/>
      <c r="AN343" s="166"/>
      <c r="AO343" s="168"/>
      <c r="AQ343" s="185">
        <f>IF(G343="x", 1,0)</f>
        <v>0</v>
      </c>
      <c r="AR343" s="185">
        <f>IF(H343="x", 1,0)</f>
        <v>0</v>
      </c>
      <c r="AU343" s="344" t="str">
        <f>IF(A343="","",10)</f>
        <v/>
      </c>
    </row>
    <row r="344" spans="1:47" ht="18" customHeight="1" thickBot="1" x14ac:dyDescent="0.25">
      <c r="A344" s="131"/>
      <c r="B344" s="135"/>
      <c r="C344" s="136"/>
      <c r="D344" s="136"/>
      <c r="E344" s="136"/>
      <c r="F344" s="137"/>
      <c r="G344" s="152"/>
      <c r="H344" s="154"/>
      <c r="I344" s="154"/>
      <c r="J344" s="129"/>
      <c r="K344" s="161"/>
      <c r="L344" s="163"/>
      <c r="M344" s="129"/>
      <c r="N344" s="161"/>
      <c r="O344" s="129"/>
      <c r="P344" s="159"/>
      <c r="Q344" s="129"/>
      <c r="R344" s="159"/>
      <c r="S344" s="157"/>
      <c r="T344" s="178"/>
      <c r="U344" s="180"/>
      <c r="V344" s="157"/>
      <c r="W344" s="178"/>
      <c r="X344" s="180"/>
      <c r="Y344" s="157"/>
      <c r="Z344" s="183"/>
      <c r="AA344" s="183"/>
      <c r="AB344" s="183"/>
      <c r="AC344" s="183"/>
      <c r="AD344" s="171"/>
      <c r="AE344" s="112"/>
      <c r="AF344" s="165"/>
      <c r="AG344" s="165"/>
      <c r="AH344" s="174"/>
      <c r="AI344" s="175"/>
      <c r="AJ344" s="175"/>
      <c r="AK344" s="175"/>
      <c r="AL344" s="176"/>
      <c r="AM344" s="167"/>
      <c r="AN344" s="167"/>
      <c r="AO344" s="169"/>
      <c r="AQ344" s="185"/>
      <c r="AR344" s="185"/>
      <c r="AU344" s="344"/>
    </row>
    <row r="345" spans="1:47" ht="18" customHeight="1" x14ac:dyDescent="0.2">
      <c r="A345" s="130"/>
      <c r="B345" s="132"/>
      <c r="C345" s="133"/>
      <c r="D345" s="133"/>
      <c r="E345" s="133"/>
      <c r="F345" s="134"/>
      <c r="G345" s="151"/>
      <c r="H345" s="153"/>
      <c r="I345" s="155"/>
      <c r="J345" s="128"/>
      <c r="K345" s="160"/>
      <c r="L345" s="162"/>
      <c r="M345" s="128"/>
      <c r="N345" s="160"/>
      <c r="O345" s="128"/>
      <c r="P345" s="158"/>
      <c r="Q345" s="128"/>
      <c r="R345" s="158"/>
      <c r="S345" s="156"/>
      <c r="T345" s="177"/>
      <c r="U345" s="179"/>
      <c r="V345" s="156"/>
      <c r="W345" s="177"/>
      <c r="X345" s="179"/>
      <c r="Y345" s="181"/>
      <c r="Z345" s="182"/>
      <c r="AA345" s="184"/>
      <c r="AB345" s="184"/>
      <c r="AC345" s="184"/>
      <c r="AD345" s="170"/>
      <c r="AE345" s="12"/>
      <c r="AF345" s="164"/>
      <c r="AG345" s="164"/>
      <c r="AH345" s="132"/>
      <c r="AI345" s="172"/>
      <c r="AJ345" s="172"/>
      <c r="AK345" s="172"/>
      <c r="AL345" s="173"/>
      <c r="AM345" s="166"/>
      <c r="AN345" s="166"/>
      <c r="AO345" s="168"/>
      <c r="AQ345" s="185">
        <f>IF(G345="x", 1,0)</f>
        <v>0</v>
      </c>
      <c r="AR345" s="185">
        <f>IF(H345="x", 1,0)</f>
        <v>0</v>
      </c>
      <c r="AU345" s="344" t="str">
        <f>IF(A345="","",10)</f>
        <v/>
      </c>
    </row>
    <row r="346" spans="1:47" ht="18" customHeight="1" thickBot="1" x14ac:dyDescent="0.25">
      <c r="A346" s="131"/>
      <c r="B346" s="135"/>
      <c r="C346" s="136"/>
      <c r="D346" s="136"/>
      <c r="E346" s="136"/>
      <c r="F346" s="137"/>
      <c r="G346" s="152"/>
      <c r="H346" s="154"/>
      <c r="I346" s="154"/>
      <c r="J346" s="129"/>
      <c r="K346" s="161"/>
      <c r="L346" s="163"/>
      <c r="M346" s="129"/>
      <c r="N346" s="161"/>
      <c r="O346" s="129"/>
      <c r="P346" s="159"/>
      <c r="Q346" s="129"/>
      <c r="R346" s="159"/>
      <c r="S346" s="157"/>
      <c r="T346" s="178"/>
      <c r="U346" s="180"/>
      <c r="V346" s="157"/>
      <c r="W346" s="178"/>
      <c r="X346" s="180"/>
      <c r="Y346" s="157"/>
      <c r="Z346" s="183"/>
      <c r="AA346" s="183"/>
      <c r="AB346" s="183"/>
      <c r="AC346" s="183"/>
      <c r="AD346" s="171"/>
      <c r="AE346" s="112"/>
      <c r="AF346" s="165"/>
      <c r="AG346" s="165"/>
      <c r="AH346" s="174"/>
      <c r="AI346" s="175"/>
      <c r="AJ346" s="175"/>
      <c r="AK346" s="175"/>
      <c r="AL346" s="176"/>
      <c r="AM346" s="167"/>
      <c r="AN346" s="167"/>
      <c r="AO346" s="169"/>
      <c r="AQ346" s="185"/>
      <c r="AR346" s="185"/>
      <c r="AU346" s="344"/>
    </row>
    <row r="347" spans="1:47" ht="18" customHeight="1" x14ac:dyDescent="0.2">
      <c r="A347" s="130"/>
      <c r="B347" s="132"/>
      <c r="C347" s="133"/>
      <c r="D347" s="133"/>
      <c r="E347" s="133"/>
      <c r="F347" s="134"/>
      <c r="G347" s="151"/>
      <c r="H347" s="153"/>
      <c r="I347" s="155"/>
      <c r="J347" s="128"/>
      <c r="K347" s="160"/>
      <c r="L347" s="162"/>
      <c r="M347" s="128"/>
      <c r="N347" s="160"/>
      <c r="O347" s="128"/>
      <c r="P347" s="158"/>
      <c r="Q347" s="128"/>
      <c r="R347" s="158"/>
      <c r="S347" s="156"/>
      <c r="T347" s="177"/>
      <c r="U347" s="179"/>
      <c r="V347" s="156"/>
      <c r="W347" s="177"/>
      <c r="X347" s="179"/>
      <c r="Y347" s="181"/>
      <c r="Z347" s="182"/>
      <c r="AA347" s="184"/>
      <c r="AB347" s="184"/>
      <c r="AC347" s="184"/>
      <c r="AD347" s="170"/>
      <c r="AE347" s="12"/>
      <c r="AF347" s="164"/>
      <c r="AG347" s="164"/>
      <c r="AH347" s="132"/>
      <c r="AI347" s="172"/>
      <c r="AJ347" s="172"/>
      <c r="AK347" s="172"/>
      <c r="AL347" s="173"/>
      <c r="AM347" s="166"/>
      <c r="AN347" s="166"/>
      <c r="AO347" s="168"/>
      <c r="AQ347" s="185">
        <f>IF(G347="x", 1,0)</f>
        <v>0</v>
      </c>
      <c r="AR347" s="185">
        <f>IF(H347="x", 1,0)</f>
        <v>0</v>
      </c>
      <c r="AU347" s="344" t="str">
        <f>IF(A347="","",10)</f>
        <v/>
      </c>
    </row>
    <row r="348" spans="1:47" ht="18" customHeight="1" thickBot="1" x14ac:dyDescent="0.25">
      <c r="A348" s="131"/>
      <c r="B348" s="135"/>
      <c r="C348" s="136"/>
      <c r="D348" s="136"/>
      <c r="E348" s="136"/>
      <c r="F348" s="137"/>
      <c r="G348" s="152"/>
      <c r="H348" s="154"/>
      <c r="I348" s="154"/>
      <c r="J348" s="129"/>
      <c r="K348" s="161"/>
      <c r="L348" s="163"/>
      <c r="M348" s="129"/>
      <c r="N348" s="161"/>
      <c r="O348" s="129"/>
      <c r="P348" s="159"/>
      <c r="Q348" s="129"/>
      <c r="R348" s="159"/>
      <c r="S348" s="157"/>
      <c r="T348" s="178"/>
      <c r="U348" s="180"/>
      <c r="V348" s="157"/>
      <c r="W348" s="178"/>
      <c r="X348" s="180"/>
      <c r="Y348" s="157"/>
      <c r="Z348" s="183"/>
      <c r="AA348" s="183"/>
      <c r="AB348" s="183"/>
      <c r="AC348" s="183"/>
      <c r="AD348" s="171"/>
      <c r="AE348" s="112"/>
      <c r="AF348" s="165"/>
      <c r="AG348" s="165"/>
      <c r="AH348" s="174"/>
      <c r="AI348" s="175"/>
      <c r="AJ348" s="175"/>
      <c r="AK348" s="175"/>
      <c r="AL348" s="176"/>
      <c r="AM348" s="167"/>
      <c r="AN348" s="167"/>
      <c r="AO348" s="169"/>
      <c r="AQ348" s="185"/>
      <c r="AR348" s="185"/>
      <c r="AU348" s="344"/>
    </row>
    <row r="349" spans="1:47" ht="18" customHeight="1" x14ac:dyDescent="0.2">
      <c r="A349" s="130"/>
      <c r="B349" s="132"/>
      <c r="C349" s="133"/>
      <c r="D349" s="133"/>
      <c r="E349" s="133"/>
      <c r="F349" s="134"/>
      <c r="G349" s="151"/>
      <c r="H349" s="153"/>
      <c r="I349" s="155"/>
      <c r="J349" s="128"/>
      <c r="K349" s="160"/>
      <c r="L349" s="162"/>
      <c r="M349" s="128"/>
      <c r="N349" s="160"/>
      <c r="O349" s="128"/>
      <c r="P349" s="158"/>
      <c r="Q349" s="128"/>
      <c r="R349" s="158"/>
      <c r="S349" s="156"/>
      <c r="T349" s="177"/>
      <c r="U349" s="179"/>
      <c r="V349" s="156"/>
      <c r="W349" s="177"/>
      <c r="X349" s="179"/>
      <c r="Y349" s="181"/>
      <c r="Z349" s="182"/>
      <c r="AA349" s="184"/>
      <c r="AB349" s="184"/>
      <c r="AC349" s="184"/>
      <c r="AD349" s="170"/>
      <c r="AE349" s="12"/>
      <c r="AF349" s="164"/>
      <c r="AG349" s="164"/>
      <c r="AH349" s="132"/>
      <c r="AI349" s="172"/>
      <c r="AJ349" s="172"/>
      <c r="AK349" s="172"/>
      <c r="AL349" s="173"/>
      <c r="AM349" s="166"/>
      <c r="AN349" s="166"/>
      <c r="AO349" s="168"/>
      <c r="AQ349" s="185">
        <f>IF(G349="x", 1,0)</f>
        <v>0</v>
      </c>
      <c r="AR349" s="185">
        <f>IF(H349="x", 1,0)</f>
        <v>0</v>
      </c>
      <c r="AU349" s="344" t="str">
        <f>IF(A349="","",10)</f>
        <v/>
      </c>
    </row>
    <row r="350" spans="1:47" ht="18" customHeight="1" thickBot="1" x14ac:dyDescent="0.25">
      <c r="A350" s="131"/>
      <c r="B350" s="135"/>
      <c r="C350" s="136"/>
      <c r="D350" s="136"/>
      <c r="E350" s="136"/>
      <c r="F350" s="137"/>
      <c r="G350" s="152"/>
      <c r="H350" s="154"/>
      <c r="I350" s="154"/>
      <c r="J350" s="129"/>
      <c r="K350" s="161"/>
      <c r="L350" s="163"/>
      <c r="M350" s="129"/>
      <c r="N350" s="161"/>
      <c r="O350" s="129"/>
      <c r="P350" s="159"/>
      <c r="Q350" s="129"/>
      <c r="R350" s="159"/>
      <c r="S350" s="157"/>
      <c r="T350" s="178"/>
      <c r="U350" s="180"/>
      <c r="V350" s="157"/>
      <c r="W350" s="178"/>
      <c r="X350" s="180"/>
      <c r="Y350" s="157"/>
      <c r="Z350" s="183"/>
      <c r="AA350" s="183"/>
      <c r="AB350" s="183"/>
      <c r="AC350" s="183"/>
      <c r="AD350" s="171"/>
      <c r="AE350" s="112"/>
      <c r="AF350" s="165"/>
      <c r="AG350" s="165"/>
      <c r="AH350" s="174"/>
      <c r="AI350" s="175"/>
      <c r="AJ350" s="175"/>
      <c r="AK350" s="175"/>
      <c r="AL350" s="176"/>
      <c r="AM350" s="167"/>
      <c r="AN350" s="167"/>
      <c r="AO350" s="169"/>
      <c r="AQ350" s="185"/>
      <c r="AR350" s="185"/>
      <c r="AU350" s="344"/>
    </row>
    <row r="351" spans="1:47" ht="18" customHeight="1" x14ac:dyDescent="0.2">
      <c r="A351" s="130"/>
      <c r="B351" s="132"/>
      <c r="C351" s="133"/>
      <c r="D351" s="133"/>
      <c r="E351" s="133"/>
      <c r="F351" s="134"/>
      <c r="G351" s="151"/>
      <c r="H351" s="153"/>
      <c r="I351" s="155"/>
      <c r="J351" s="128"/>
      <c r="K351" s="160"/>
      <c r="L351" s="162"/>
      <c r="M351" s="128"/>
      <c r="N351" s="160"/>
      <c r="O351" s="128"/>
      <c r="P351" s="158"/>
      <c r="Q351" s="128"/>
      <c r="R351" s="158"/>
      <c r="S351" s="156"/>
      <c r="T351" s="177"/>
      <c r="U351" s="179"/>
      <c r="V351" s="156"/>
      <c r="W351" s="177"/>
      <c r="X351" s="179"/>
      <c r="Y351" s="181"/>
      <c r="Z351" s="182"/>
      <c r="AA351" s="184"/>
      <c r="AB351" s="184"/>
      <c r="AC351" s="184"/>
      <c r="AD351" s="170"/>
      <c r="AE351" s="12"/>
      <c r="AF351" s="164"/>
      <c r="AG351" s="164"/>
      <c r="AH351" s="132"/>
      <c r="AI351" s="172"/>
      <c r="AJ351" s="172"/>
      <c r="AK351" s="172"/>
      <c r="AL351" s="173"/>
      <c r="AM351" s="166"/>
      <c r="AN351" s="166"/>
      <c r="AO351" s="168"/>
      <c r="AQ351" s="185">
        <f>IF(G351="x", 1,0)</f>
        <v>0</v>
      </c>
      <c r="AR351" s="185">
        <f>IF(H351="x", 1,0)</f>
        <v>0</v>
      </c>
      <c r="AU351" s="344" t="str">
        <f>IF(A351="","",10)</f>
        <v/>
      </c>
    </row>
    <row r="352" spans="1:47" ht="18" customHeight="1" thickBot="1" x14ac:dyDescent="0.25">
      <c r="A352" s="131"/>
      <c r="B352" s="135"/>
      <c r="C352" s="136"/>
      <c r="D352" s="136"/>
      <c r="E352" s="136"/>
      <c r="F352" s="137"/>
      <c r="G352" s="152"/>
      <c r="H352" s="154"/>
      <c r="I352" s="154"/>
      <c r="J352" s="129"/>
      <c r="K352" s="161"/>
      <c r="L352" s="163"/>
      <c r="M352" s="129"/>
      <c r="N352" s="161"/>
      <c r="O352" s="129"/>
      <c r="P352" s="159"/>
      <c r="Q352" s="129"/>
      <c r="R352" s="159"/>
      <c r="S352" s="157"/>
      <c r="T352" s="178"/>
      <c r="U352" s="180"/>
      <c r="V352" s="157"/>
      <c r="W352" s="178"/>
      <c r="X352" s="180"/>
      <c r="Y352" s="157"/>
      <c r="Z352" s="183"/>
      <c r="AA352" s="183"/>
      <c r="AB352" s="183"/>
      <c r="AC352" s="183"/>
      <c r="AD352" s="171"/>
      <c r="AE352" s="112"/>
      <c r="AF352" s="165"/>
      <c r="AG352" s="165"/>
      <c r="AH352" s="174"/>
      <c r="AI352" s="175"/>
      <c r="AJ352" s="175"/>
      <c r="AK352" s="175"/>
      <c r="AL352" s="176"/>
      <c r="AM352" s="167"/>
      <c r="AN352" s="167"/>
      <c r="AO352" s="169"/>
      <c r="AQ352" s="185"/>
      <c r="AR352" s="185"/>
      <c r="AU352" s="344"/>
    </row>
    <row r="353" spans="1:47" ht="18" customHeight="1" x14ac:dyDescent="0.2">
      <c r="A353" s="130"/>
      <c r="B353" s="132"/>
      <c r="C353" s="133"/>
      <c r="D353" s="133"/>
      <c r="E353" s="133"/>
      <c r="F353" s="134"/>
      <c r="G353" s="151"/>
      <c r="H353" s="153"/>
      <c r="I353" s="155"/>
      <c r="J353" s="128"/>
      <c r="K353" s="160"/>
      <c r="L353" s="162"/>
      <c r="M353" s="128"/>
      <c r="N353" s="160"/>
      <c r="O353" s="128"/>
      <c r="P353" s="158"/>
      <c r="Q353" s="128"/>
      <c r="R353" s="158"/>
      <c r="S353" s="156"/>
      <c r="T353" s="177"/>
      <c r="U353" s="179"/>
      <c r="V353" s="156"/>
      <c r="W353" s="177"/>
      <c r="X353" s="179"/>
      <c r="Y353" s="181"/>
      <c r="Z353" s="182"/>
      <c r="AA353" s="184"/>
      <c r="AB353" s="184"/>
      <c r="AC353" s="184"/>
      <c r="AD353" s="170"/>
      <c r="AE353" s="12"/>
      <c r="AF353" s="164"/>
      <c r="AG353" s="164"/>
      <c r="AH353" s="132"/>
      <c r="AI353" s="172"/>
      <c r="AJ353" s="172"/>
      <c r="AK353" s="172"/>
      <c r="AL353" s="173"/>
      <c r="AM353" s="166"/>
      <c r="AN353" s="166"/>
      <c r="AO353" s="168"/>
      <c r="AQ353" s="185">
        <f>IF(G353="x", 1,0)</f>
        <v>0</v>
      </c>
      <c r="AR353" s="185">
        <f>IF(H353="x", 1,0)</f>
        <v>0</v>
      </c>
      <c r="AU353" s="344" t="str">
        <f>IF(A353="","",10)</f>
        <v/>
      </c>
    </row>
    <row r="354" spans="1:47" ht="18" customHeight="1" thickBot="1" x14ac:dyDescent="0.25">
      <c r="A354" s="131"/>
      <c r="B354" s="135"/>
      <c r="C354" s="136"/>
      <c r="D354" s="136"/>
      <c r="E354" s="136"/>
      <c r="F354" s="137"/>
      <c r="G354" s="152"/>
      <c r="H354" s="154"/>
      <c r="I354" s="154"/>
      <c r="J354" s="129"/>
      <c r="K354" s="161"/>
      <c r="L354" s="163"/>
      <c r="M354" s="129"/>
      <c r="N354" s="161"/>
      <c r="O354" s="129"/>
      <c r="P354" s="159"/>
      <c r="Q354" s="129"/>
      <c r="R354" s="159"/>
      <c r="S354" s="157"/>
      <c r="T354" s="178"/>
      <c r="U354" s="180"/>
      <c r="V354" s="157"/>
      <c r="W354" s="178"/>
      <c r="X354" s="180"/>
      <c r="Y354" s="157"/>
      <c r="Z354" s="183"/>
      <c r="AA354" s="183"/>
      <c r="AB354" s="183"/>
      <c r="AC354" s="183"/>
      <c r="AD354" s="171"/>
      <c r="AE354" s="112"/>
      <c r="AF354" s="165"/>
      <c r="AG354" s="165"/>
      <c r="AH354" s="174"/>
      <c r="AI354" s="175"/>
      <c r="AJ354" s="175"/>
      <c r="AK354" s="175"/>
      <c r="AL354" s="176"/>
      <c r="AM354" s="167"/>
      <c r="AN354" s="167"/>
      <c r="AO354" s="169"/>
      <c r="AQ354" s="185"/>
      <c r="AR354" s="185"/>
      <c r="AU354" s="344"/>
    </row>
    <row r="355" spans="1:47" ht="18" customHeight="1" x14ac:dyDescent="0.2">
      <c r="A355" s="130"/>
      <c r="B355" s="132"/>
      <c r="C355" s="133"/>
      <c r="D355" s="133"/>
      <c r="E355" s="133"/>
      <c r="F355" s="134"/>
      <c r="G355" s="151"/>
      <c r="H355" s="153"/>
      <c r="I355" s="155"/>
      <c r="J355" s="128"/>
      <c r="K355" s="160"/>
      <c r="L355" s="162"/>
      <c r="M355" s="128"/>
      <c r="N355" s="160"/>
      <c r="O355" s="128"/>
      <c r="P355" s="158"/>
      <c r="Q355" s="128"/>
      <c r="R355" s="158"/>
      <c r="S355" s="156"/>
      <c r="T355" s="177"/>
      <c r="U355" s="179"/>
      <c r="V355" s="156"/>
      <c r="W355" s="177"/>
      <c r="X355" s="179"/>
      <c r="Y355" s="181"/>
      <c r="Z355" s="182"/>
      <c r="AA355" s="184"/>
      <c r="AB355" s="184"/>
      <c r="AC355" s="184"/>
      <c r="AD355" s="170"/>
      <c r="AE355" s="12"/>
      <c r="AF355" s="164"/>
      <c r="AG355" s="164"/>
      <c r="AH355" s="132"/>
      <c r="AI355" s="172"/>
      <c r="AJ355" s="172"/>
      <c r="AK355" s="172"/>
      <c r="AL355" s="173"/>
      <c r="AM355" s="166"/>
      <c r="AN355" s="166"/>
      <c r="AO355" s="168"/>
      <c r="AQ355" s="185">
        <f>IF(G355="x", 1,0)</f>
        <v>0</v>
      </c>
      <c r="AR355" s="185">
        <f>IF(H355="x", 1,0)</f>
        <v>0</v>
      </c>
      <c r="AU355" s="344" t="str">
        <f>IF(A355="","",10)</f>
        <v/>
      </c>
    </row>
    <row r="356" spans="1:47" ht="18" customHeight="1" thickBot="1" x14ac:dyDescent="0.25">
      <c r="A356" s="131"/>
      <c r="B356" s="135"/>
      <c r="C356" s="136"/>
      <c r="D356" s="136"/>
      <c r="E356" s="136"/>
      <c r="F356" s="137"/>
      <c r="G356" s="152"/>
      <c r="H356" s="154"/>
      <c r="I356" s="154"/>
      <c r="J356" s="129"/>
      <c r="K356" s="161"/>
      <c r="L356" s="163"/>
      <c r="M356" s="129"/>
      <c r="N356" s="161"/>
      <c r="O356" s="129"/>
      <c r="P356" s="159"/>
      <c r="Q356" s="129"/>
      <c r="R356" s="159"/>
      <c r="S356" s="157"/>
      <c r="T356" s="178"/>
      <c r="U356" s="180"/>
      <c r="V356" s="157"/>
      <c r="W356" s="178"/>
      <c r="X356" s="180"/>
      <c r="Y356" s="157"/>
      <c r="Z356" s="183"/>
      <c r="AA356" s="183"/>
      <c r="AB356" s="183"/>
      <c r="AC356" s="183"/>
      <c r="AD356" s="171"/>
      <c r="AE356" s="112"/>
      <c r="AF356" s="165"/>
      <c r="AG356" s="165"/>
      <c r="AH356" s="174"/>
      <c r="AI356" s="175"/>
      <c r="AJ356" s="175"/>
      <c r="AK356" s="175"/>
      <c r="AL356" s="176"/>
      <c r="AM356" s="167"/>
      <c r="AN356" s="167"/>
      <c r="AO356" s="169"/>
      <c r="AQ356" s="185"/>
      <c r="AR356" s="185"/>
      <c r="AU356" s="344"/>
    </row>
    <row r="357" spans="1:47" ht="18" customHeight="1" x14ac:dyDescent="0.2">
      <c r="A357" s="130"/>
      <c r="B357" s="132"/>
      <c r="C357" s="133"/>
      <c r="D357" s="133"/>
      <c r="E357" s="133"/>
      <c r="F357" s="134"/>
      <c r="G357" s="151"/>
      <c r="H357" s="153"/>
      <c r="I357" s="155"/>
      <c r="J357" s="128"/>
      <c r="K357" s="160"/>
      <c r="L357" s="162"/>
      <c r="M357" s="128"/>
      <c r="N357" s="160"/>
      <c r="O357" s="128"/>
      <c r="P357" s="158"/>
      <c r="Q357" s="128"/>
      <c r="R357" s="158"/>
      <c r="S357" s="156"/>
      <c r="T357" s="177"/>
      <c r="U357" s="179"/>
      <c r="V357" s="156"/>
      <c r="W357" s="177"/>
      <c r="X357" s="179"/>
      <c r="Y357" s="181"/>
      <c r="Z357" s="182"/>
      <c r="AA357" s="184"/>
      <c r="AB357" s="184"/>
      <c r="AC357" s="184"/>
      <c r="AD357" s="170"/>
      <c r="AE357" s="12"/>
      <c r="AF357" s="164"/>
      <c r="AG357" s="164"/>
      <c r="AH357" s="132"/>
      <c r="AI357" s="172"/>
      <c r="AJ357" s="172"/>
      <c r="AK357" s="172"/>
      <c r="AL357" s="173"/>
      <c r="AM357" s="166"/>
      <c r="AN357" s="166"/>
      <c r="AO357" s="168"/>
      <c r="AQ357" s="185">
        <f>IF(G357="x", 1,0)</f>
        <v>0</v>
      </c>
      <c r="AR357" s="185">
        <f>IF(H357="x", 1,0)</f>
        <v>0</v>
      </c>
      <c r="AU357" s="344" t="str">
        <f>IF(A357="","",10)</f>
        <v/>
      </c>
    </row>
    <row r="358" spans="1:47" ht="18" customHeight="1" thickBot="1" x14ac:dyDescent="0.25">
      <c r="A358" s="131"/>
      <c r="B358" s="135"/>
      <c r="C358" s="136"/>
      <c r="D358" s="136"/>
      <c r="E358" s="136"/>
      <c r="F358" s="137"/>
      <c r="G358" s="152"/>
      <c r="H358" s="154"/>
      <c r="I358" s="154"/>
      <c r="J358" s="129"/>
      <c r="K358" s="161"/>
      <c r="L358" s="163"/>
      <c r="M358" s="129"/>
      <c r="N358" s="161"/>
      <c r="O358" s="129"/>
      <c r="P358" s="159"/>
      <c r="Q358" s="129"/>
      <c r="R358" s="159"/>
      <c r="S358" s="157"/>
      <c r="T358" s="178"/>
      <c r="U358" s="180"/>
      <c r="V358" s="157"/>
      <c r="W358" s="178"/>
      <c r="X358" s="180"/>
      <c r="Y358" s="157"/>
      <c r="Z358" s="183"/>
      <c r="AA358" s="183"/>
      <c r="AB358" s="183"/>
      <c r="AC358" s="183"/>
      <c r="AD358" s="171"/>
      <c r="AE358" s="112"/>
      <c r="AF358" s="165"/>
      <c r="AG358" s="165"/>
      <c r="AH358" s="174"/>
      <c r="AI358" s="175"/>
      <c r="AJ358" s="175"/>
      <c r="AK358" s="175"/>
      <c r="AL358" s="176"/>
      <c r="AM358" s="167"/>
      <c r="AN358" s="167"/>
      <c r="AO358" s="169"/>
      <c r="AQ358" s="185"/>
      <c r="AR358" s="185"/>
      <c r="AU358" s="344"/>
    </row>
    <row r="359" spans="1:47" ht="18" customHeight="1" x14ac:dyDescent="0.2">
      <c r="A359" s="130"/>
      <c r="B359" s="132"/>
      <c r="C359" s="133"/>
      <c r="D359" s="133"/>
      <c r="E359" s="133"/>
      <c r="F359" s="134"/>
      <c r="G359" s="151"/>
      <c r="H359" s="153"/>
      <c r="I359" s="155"/>
      <c r="J359" s="128"/>
      <c r="K359" s="160"/>
      <c r="L359" s="162"/>
      <c r="M359" s="128"/>
      <c r="N359" s="160"/>
      <c r="O359" s="128"/>
      <c r="P359" s="158"/>
      <c r="Q359" s="128"/>
      <c r="R359" s="158"/>
      <c r="S359" s="156"/>
      <c r="T359" s="177"/>
      <c r="U359" s="179"/>
      <c r="V359" s="156"/>
      <c r="W359" s="177"/>
      <c r="X359" s="179"/>
      <c r="Y359" s="181"/>
      <c r="Z359" s="182"/>
      <c r="AA359" s="184"/>
      <c r="AB359" s="184"/>
      <c r="AC359" s="184"/>
      <c r="AD359" s="170"/>
      <c r="AE359" s="12"/>
      <c r="AF359" s="164"/>
      <c r="AG359" s="164"/>
      <c r="AH359" s="132"/>
      <c r="AI359" s="172"/>
      <c r="AJ359" s="172"/>
      <c r="AK359" s="172"/>
      <c r="AL359" s="173"/>
      <c r="AM359" s="166"/>
      <c r="AN359" s="166"/>
      <c r="AO359" s="168"/>
      <c r="AQ359" s="185">
        <f>IF(G359="x", 1,0)</f>
        <v>0</v>
      </c>
      <c r="AR359" s="185">
        <f>IF(H359="x", 1,0)</f>
        <v>0</v>
      </c>
      <c r="AU359" s="344" t="str">
        <f>IF(A359="","",10)</f>
        <v/>
      </c>
    </row>
    <row r="360" spans="1:47" ht="18" customHeight="1" thickBot="1" x14ac:dyDescent="0.25">
      <c r="A360" s="131"/>
      <c r="B360" s="135"/>
      <c r="C360" s="136"/>
      <c r="D360" s="136"/>
      <c r="E360" s="136"/>
      <c r="F360" s="137"/>
      <c r="G360" s="152"/>
      <c r="H360" s="154"/>
      <c r="I360" s="154"/>
      <c r="J360" s="129"/>
      <c r="K360" s="161"/>
      <c r="L360" s="163"/>
      <c r="M360" s="129"/>
      <c r="N360" s="161"/>
      <c r="O360" s="129"/>
      <c r="P360" s="159"/>
      <c r="Q360" s="129"/>
      <c r="R360" s="159"/>
      <c r="S360" s="157"/>
      <c r="T360" s="178"/>
      <c r="U360" s="180"/>
      <c r="V360" s="157"/>
      <c r="W360" s="178"/>
      <c r="X360" s="180"/>
      <c r="Y360" s="157"/>
      <c r="Z360" s="183"/>
      <c r="AA360" s="183"/>
      <c r="AB360" s="183"/>
      <c r="AC360" s="183"/>
      <c r="AD360" s="171"/>
      <c r="AE360" s="112"/>
      <c r="AF360" s="165"/>
      <c r="AG360" s="165"/>
      <c r="AH360" s="174"/>
      <c r="AI360" s="175"/>
      <c r="AJ360" s="175"/>
      <c r="AK360" s="175"/>
      <c r="AL360" s="176"/>
      <c r="AM360" s="167"/>
      <c r="AN360" s="167"/>
      <c r="AO360" s="169"/>
      <c r="AQ360" s="185"/>
      <c r="AR360" s="185"/>
      <c r="AU360" s="344"/>
    </row>
    <row r="361" spans="1:47" ht="18" customHeight="1" x14ac:dyDescent="0.2">
      <c r="A361" s="130"/>
      <c r="B361" s="132"/>
      <c r="C361" s="133"/>
      <c r="D361" s="133"/>
      <c r="E361" s="133"/>
      <c r="F361" s="134"/>
      <c r="G361" s="151"/>
      <c r="H361" s="153"/>
      <c r="I361" s="155"/>
      <c r="J361" s="128"/>
      <c r="K361" s="160"/>
      <c r="L361" s="162"/>
      <c r="M361" s="128"/>
      <c r="N361" s="160"/>
      <c r="O361" s="128"/>
      <c r="P361" s="158"/>
      <c r="Q361" s="128"/>
      <c r="R361" s="158"/>
      <c r="S361" s="156"/>
      <c r="T361" s="177"/>
      <c r="U361" s="179"/>
      <c r="V361" s="156"/>
      <c r="W361" s="177"/>
      <c r="X361" s="179"/>
      <c r="Y361" s="181"/>
      <c r="Z361" s="182"/>
      <c r="AA361" s="184"/>
      <c r="AB361" s="184"/>
      <c r="AC361" s="184"/>
      <c r="AD361" s="170"/>
      <c r="AE361" s="12"/>
      <c r="AF361" s="164"/>
      <c r="AG361" s="164"/>
      <c r="AH361" s="132"/>
      <c r="AI361" s="172"/>
      <c r="AJ361" s="172"/>
      <c r="AK361" s="172"/>
      <c r="AL361" s="173"/>
      <c r="AM361" s="166"/>
      <c r="AN361" s="166"/>
      <c r="AO361" s="168"/>
      <c r="AQ361" s="185">
        <f>IF(G361="x", 1,0)</f>
        <v>0</v>
      </c>
      <c r="AR361" s="185">
        <f>IF(H361="x", 1,0)</f>
        <v>0</v>
      </c>
      <c r="AU361" s="344" t="str">
        <f>IF(A361="","",11)</f>
        <v/>
      </c>
    </row>
    <row r="362" spans="1:47" ht="18" customHeight="1" thickBot="1" x14ac:dyDescent="0.25">
      <c r="A362" s="131"/>
      <c r="B362" s="135"/>
      <c r="C362" s="136"/>
      <c r="D362" s="136"/>
      <c r="E362" s="136"/>
      <c r="F362" s="137"/>
      <c r="G362" s="152"/>
      <c r="H362" s="154"/>
      <c r="I362" s="154"/>
      <c r="J362" s="129"/>
      <c r="K362" s="161"/>
      <c r="L362" s="163"/>
      <c r="M362" s="129"/>
      <c r="N362" s="161"/>
      <c r="O362" s="129"/>
      <c r="P362" s="159"/>
      <c r="Q362" s="129"/>
      <c r="R362" s="159"/>
      <c r="S362" s="157"/>
      <c r="T362" s="178"/>
      <c r="U362" s="180"/>
      <c r="V362" s="157"/>
      <c r="W362" s="178"/>
      <c r="X362" s="180"/>
      <c r="Y362" s="157"/>
      <c r="Z362" s="183"/>
      <c r="AA362" s="183"/>
      <c r="AB362" s="183"/>
      <c r="AC362" s="183"/>
      <c r="AD362" s="171"/>
      <c r="AE362" s="112"/>
      <c r="AF362" s="165"/>
      <c r="AG362" s="165"/>
      <c r="AH362" s="174"/>
      <c r="AI362" s="175"/>
      <c r="AJ362" s="175"/>
      <c r="AK362" s="175"/>
      <c r="AL362" s="176"/>
      <c r="AM362" s="167"/>
      <c r="AN362" s="167"/>
      <c r="AO362" s="169"/>
      <c r="AQ362" s="185"/>
      <c r="AR362" s="185"/>
      <c r="AU362" s="344"/>
    </row>
    <row r="363" spans="1:47" ht="18" customHeight="1" x14ac:dyDescent="0.2">
      <c r="A363" s="130"/>
      <c r="B363" s="132"/>
      <c r="C363" s="133"/>
      <c r="D363" s="133"/>
      <c r="E363" s="133"/>
      <c r="F363" s="134"/>
      <c r="G363" s="151"/>
      <c r="H363" s="153"/>
      <c r="I363" s="155"/>
      <c r="J363" s="128"/>
      <c r="K363" s="160"/>
      <c r="L363" s="162"/>
      <c r="M363" s="128"/>
      <c r="N363" s="160"/>
      <c r="O363" s="128"/>
      <c r="P363" s="158"/>
      <c r="Q363" s="128"/>
      <c r="R363" s="158"/>
      <c r="S363" s="156"/>
      <c r="T363" s="177"/>
      <c r="U363" s="179"/>
      <c r="V363" s="156"/>
      <c r="W363" s="177"/>
      <c r="X363" s="179"/>
      <c r="Y363" s="181"/>
      <c r="Z363" s="182"/>
      <c r="AA363" s="184"/>
      <c r="AB363" s="184"/>
      <c r="AC363" s="184"/>
      <c r="AD363" s="170"/>
      <c r="AE363" s="12"/>
      <c r="AF363" s="164"/>
      <c r="AG363" s="164"/>
      <c r="AH363" s="132"/>
      <c r="AI363" s="172"/>
      <c r="AJ363" s="172"/>
      <c r="AK363" s="172"/>
      <c r="AL363" s="173"/>
      <c r="AM363" s="166"/>
      <c r="AN363" s="166"/>
      <c r="AO363" s="168"/>
      <c r="AQ363" s="185">
        <f>IF(G363="x", 1,0)</f>
        <v>0</v>
      </c>
      <c r="AR363" s="185">
        <f>IF(H363="x", 1,0)</f>
        <v>0</v>
      </c>
      <c r="AU363" s="344" t="str">
        <f>IF(A363="","",11)</f>
        <v/>
      </c>
    </row>
    <row r="364" spans="1:47" ht="18" customHeight="1" thickBot="1" x14ac:dyDescent="0.25">
      <c r="A364" s="131"/>
      <c r="B364" s="135"/>
      <c r="C364" s="136"/>
      <c r="D364" s="136"/>
      <c r="E364" s="136"/>
      <c r="F364" s="137"/>
      <c r="G364" s="152"/>
      <c r="H364" s="154"/>
      <c r="I364" s="154"/>
      <c r="J364" s="129"/>
      <c r="K364" s="161"/>
      <c r="L364" s="163"/>
      <c r="M364" s="129"/>
      <c r="N364" s="161"/>
      <c r="O364" s="129"/>
      <c r="P364" s="159"/>
      <c r="Q364" s="129"/>
      <c r="R364" s="159"/>
      <c r="S364" s="157"/>
      <c r="T364" s="178"/>
      <c r="U364" s="180"/>
      <c r="V364" s="157"/>
      <c r="W364" s="178"/>
      <c r="X364" s="180"/>
      <c r="Y364" s="157"/>
      <c r="Z364" s="183"/>
      <c r="AA364" s="183"/>
      <c r="AB364" s="183"/>
      <c r="AC364" s="183"/>
      <c r="AD364" s="171"/>
      <c r="AE364" s="112"/>
      <c r="AF364" s="165"/>
      <c r="AG364" s="165"/>
      <c r="AH364" s="174"/>
      <c r="AI364" s="175"/>
      <c r="AJ364" s="175"/>
      <c r="AK364" s="175"/>
      <c r="AL364" s="176"/>
      <c r="AM364" s="167"/>
      <c r="AN364" s="167"/>
      <c r="AO364" s="169"/>
      <c r="AQ364" s="185"/>
      <c r="AR364" s="185"/>
      <c r="AU364" s="344"/>
    </row>
    <row r="365" spans="1:47" ht="18" customHeight="1" x14ac:dyDescent="0.2">
      <c r="A365" s="130"/>
      <c r="B365" s="132"/>
      <c r="C365" s="133"/>
      <c r="D365" s="133"/>
      <c r="E365" s="133"/>
      <c r="F365" s="134"/>
      <c r="G365" s="151"/>
      <c r="H365" s="153"/>
      <c r="I365" s="155"/>
      <c r="J365" s="128"/>
      <c r="K365" s="160"/>
      <c r="L365" s="162"/>
      <c r="M365" s="128"/>
      <c r="N365" s="160"/>
      <c r="O365" s="128"/>
      <c r="P365" s="158"/>
      <c r="Q365" s="128"/>
      <c r="R365" s="158"/>
      <c r="S365" s="156"/>
      <c r="T365" s="177"/>
      <c r="U365" s="179"/>
      <c r="V365" s="156"/>
      <c r="W365" s="177"/>
      <c r="X365" s="179"/>
      <c r="Y365" s="181"/>
      <c r="Z365" s="182"/>
      <c r="AA365" s="184"/>
      <c r="AB365" s="184"/>
      <c r="AC365" s="184"/>
      <c r="AD365" s="170"/>
      <c r="AE365" s="12"/>
      <c r="AF365" s="164"/>
      <c r="AG365" s="164"/>
      <c r="AH365" s="132"/>
      <c r="AI365" s="172"/>
      <c r="AJ365" s="172"/>
      <c r="AK365" s="172"/>
      <c r="AL365" s="173"/>
      <c r="AM365" s="166"/>
      <c r="AN365" s="166"/>
      <c r="AO365" s="168"/>
      <c r="AQ365" s="185">
        <f>IF(G365="x", 1,0)</f>
        <v>0</v>
      </c>
      <c r="AR365" s="185">
        <f>IF(H365="x", 1,0)</f>
        <v>0</v>
      </c>
      <c r="AU365" s="344" t="str">
        <f>IF(A365="","",11)</f>
        <v/>
      </c>
    </row>
    <row r="366" spans="1:47" ht="18" customHeight="1" thickBot="1" x14ac:dyDescent="0.25">
      <c r="A366" s="131"/>
      <c r="B366" s="135"/>
      <c r="C366" s="136"/>
      <c r="D366" s="136"/>
      <c r="E366" s="136"/>
      <c r="F366" s="137"/>
      <c r="G366" s="152"/>
      <c r="H366" s="154"/>
      <c r="I366" s="154"/>
      <c r="J366" s="129"/>
      <c r="K366" s="161"/>
      <c r="L366" s="163"/>
      <c r="M366" s="129"/>
      <c r="N366" s="161"/>
      <c r="O366" s="129"/>
      <c r="P366" s="159"/>
      <c r="Q366" s="129"/>
      <c r="R366" s="159"/>
      <c r="S366" s="157"/>
      <c r="T366" s="178"/>
      <c r="U366" s="180"/>
      <c r="V366" s="157"/>
      <c r="W366" s="178"/>
      <c r="X366" s="180"/>
      <c r="Y366" s="157"/>
      <c r="Z366" s="183"/>
      <c r="AA366" s="183"/>
      <c r="AB366" s="183"/>
      <c r="AC366" s="183"/>
      <c r="AD366" s="171"/>
      <c r="AE366" s="112"/>
      <c r="AF366" s="165"/>
      <c r="AG366" s="165"/>
      <c r="AH366" s="174"/>
      <c r="AI366" s="175"/>
      <c r="AJ366" s="175"/>
      <c r="AK366" s="175"/>
      <c r="AL366" s="176"/>
      <c r="AM366" s="167"/>
      <c r="AN366" s="167"/>
      <c r="AO366" s="169"/>
      <c r="AQ366" s="185"/>
      <c r="AR366" s="185"/>
      <c r="AU366" s="344"/>
    </row>
    <row r="367" spans="1:47" ht="18" customHeight="1" x14ac:dyDescent="0.2">
      <c r="A367" s="130"/>
      <c r="B367" s="132"/>
      <c r="C367" s="133"/>
      <c r="D367" s="133"/>
      <c r="E367" s="133"/>
      <c r="F367" s="134"/>
      <c r="G367" s="151"/>
      <c r="H367" s="153"/>
      <c r="I367" s="155"/>
      <c r="J367" s="128"/>
      <c r="K367" s="160"/>
      <c r="L367" s="162"/>
      <c r="M367" s="128"/>
      <c r="N367" s="160"/>
      <c r="O367" s="128"/>
      <c r="P367" s="158"/>
      <c r="Q367" s="128"/>
      <c r="R367" s="158"/>
      <c r="S367" s="156"/>
      <c r="T367" s="177"/>
      <c r="U367" s="179"/>
      <c r="V367" s="156"/>
      <c r="W367" s="177"/>
      <c r="X367" s="179"/>
      <c r="Y367" s="181"/>
      <c r="Z367" s="182"/>
      <c r="AA367" s="184"/>
      <c r="AB367" s="184"/>
      <c r="AC367" s="184"/>
      <c r="AD367" s="170"/>
      <c r="AE367" s="12"/>
      <c r="AF367" s="164"/>
      <c r="AG367" s="164"/>
      <c r="AH367" s="132"/>
      <c r="AI367" s="172"/>
      <c r="AJ367" s="172"/>
      <c r="AK367" s="172"/>
      <c r="AL367" s="173"/>
      <c r="AM367" s="166"/>
      <c r="AN367" s="166"/>
      <c r="AO367" s="168"/>
      <c r="AQ367" s="185">
        <f>IF(G367="x", 1,0)</f>
        <v>0</v>
      </c>
      <c r="AR367" s="185">
        <f>IF(H367="x", 1,0)</f>
        <v>0</v>
      </c>
      <c r="AU367" s="344" t="str">
        <f>IF(A367="","",11)</f>
        <v/>
      </c>
    </row>
    <row r="368" spans="1:47" ht="18" customHeight="1" thickBot="1" x14ac:dyDescent="0.25">
      <c r="A368" s="131"/>
      <c r="B368" s="135"/>
      <c r="C368" s="136"/>
      <c r="D368" s="136"/>
      <c r="E368" s="136"/>
      <c r="F368" s="137"/>
      <c r="G368" s="152"/>
      <c r="H368" s="154"/>
      <c r="I368" s="154"/>
      <c r="J368" s="129"/>
      <c r="K368" s="161"/>
      <c r="L368" s="163"/>
      <c r="M368" s="129"/>
      <c r="N368" s="161"/>
      <c r="O368" s="129"/>
      <c r="P368" s="159"/>
      <c r="Q368" s="129"/>
      <c r="R368" s="159"/>
      <c r="S368" s="157"/>
      <c r="T368" s="178"/>
      <c r="U368" s="180"/>
      <c r="V368" s="157"/>
      <c r="W368" s="178"/>
      <c r="X368" s="180"/>
      <c r="Y368" s="157"/>
      <c r="Z368" s="183"/>
      <c r="AA368" s="183"/>
      <c r="AB368" s="183"/>
      <c r="AC368" s="183"/>
      <c r="AD368" s="171"/>
      <c r="AE368" s="112"/>
      <c r="AF368" s="165"/>
      <c r="AG368" s="165"/>
      <c r="AH368" s="174"/>
      <c r="AI368" s="175"/>
      <c r="AJ368" s="175"/>
      <c r="AK368" s="175"/>
      <c r="AL368" s="176"/>
      <c r="AM368" s="167"/>
      <c r="AN368" s="167"/>
      <c r="AO368" s="169"/>
      <c r="AQ368" s="185"/>
      <c r="AR368" s="185"/>
      <c r="AU368" s="344"/>
    </row>
    <row r="369" spans="1:47" ht="18" customHeight="1" x14ac:dyDescent="0.2">
      <c r="A369" s="130"/>
      <c r="B369" s="132"/>
      <c r="C369" s="133"/>
      <c r="D369" s="133"/>
      <c r="E369" s="133"/>
      <c r="F369" s="134"/>
      <c r="G369" s="151"/>
      <c r="H369" s="153"/>
      <c r="I369" s="155"/>
      <c r="J369" s="128"/>
      <c r="K369" s="160"/>
      <c r="L369" s="162"/>
      <c r="M369" s="128"/>
      <c r="N369" s="160"/>
      <c r="O369" s="128"/>
      <c r="P369" s="158"/>
      <c r="Q369" s="128"/>
      <c r="R369" s="158"/>
      <c r="S369" s="156"/>
      <c r="T369" s="177"/>
      <c r="U369" s="179"/>
      <c r="V369" s="156"/>
      <c r="W369" s="177"/>
      <c r="X369" s="179"/>
      <c r="Y369" s="181"/>
      <c r="Z369" s="182"/>
      <c r="AA369" s="184"/>
      <c r="AB369" s="184"/>
      <c r="AC369" s="184"/>
      <c r="AD369" s="170"/>
      <c r="AE369" s="12"/>
      <c r="AF369" s="164"/>
      <c r="AG369" s="164"/>
      <c r="AH369" s="132"/>
      <c r="AI369" s="172"/>
      <c r="AJ369" s="172"/>
      <c r="AK369" s="172"/>
      <c r="AL369" s="173"/>
      <c r="AM369" s="166"/>
      <c r="AN369" s="166"/>
      <c r="AO369" s="168"/>
      <c r="AQ369" s="185">
        <f>IF(G369="x", 1,0)</f>
        <v>0</v>
      </c>
      <c r="AR369" s="185">
        <f>IF(H369="x", 1,0)</f>
        <v>0</v>
      </c>
      <c r="AU369" s="344" t="str">
        <f>IF(A369="","",11)</f>
        <v/>
      </c>
    </row>
    <row r="370" spans="1:47" ht="18" customHeight="1" thickBot="1" x14ac:dyDescent="0.25">
      <c r="A370" s="131"/>
      <c r="B370" s="135"/>
      <c r="C370" s="136"/>
      <c r="D370" s="136"/>
      <c r="E370" s="136"/>
      <c r="F370" s="137"/>
      <c r="G370" s="152"/>
      <c r="H370" s="154"/>
      <c r="I370" s="154"/>
      <c r="J370" s="129"/>
      <c r="K370" s="161"/>
      <c r="L370" s="163"/>
      <c r="M370" s="129"/>
      <c r="N370" s="161"/>
      <c r="O370" s="129"/>
      <c r="P370" s="159"/>
      <c r="Q370" s="129"/>
      <c r="R370" s="159"/>
      <c r="S370" s="157"/>
      <c r="T370" s="178"/>
      <c r="U370" s="180"/>
      <c r="V370" s="157"/>
      <c r="W370" s="178"/>
      <c r="X370" s="180"/>
      <c r="Y370" s="157"/>
      <c r="Z370" s="183"/>
      <c r="AA370" s="183"/>
      <c r="AB370" s="183"/>
      <c r="AC370" s="183"/>
      <c r="AD370" s="171"/>
      <c r="AE370" s="112"/>
      <c r="AF370" s="165"/>
      <c r="AG370" s="165"/>
      <c r="AH370" s="174"/>
      <c r="AI370" s="175"/>
      <c r="AJ370" s="175"/>
      <c r="AK370" s="175"/>
      <c r="AL370" s="176"/>
      <c r="AM370" s="167"/>
      <c r="AN370" s="167"/>
      <c r="AO370" s="169"/>
      <c r="AQ370" s="185"/>
      <c r="AR370" s="185"/>
      <c r="AU370" s="344"/>
    </row>
    <row r="371" spans="1:47" ht="18" customHeight="1" x14ac:dyDescent="0.2">
      <c r="A371" s="130"/>
      <c r="B371" s="132"/>
      <c r="C371" s="133"/>
      <c r="D371" s="133"/>
      <c r="E371" s="133"/>
      <c r="F371" s="134"/>
      <c r="G371" s="151"/>
      <c r="H371" s="153"/>
      <c r="I371" s="155"/>
      <c r="J371" s="128"/>
      <c r="K371" s="160"/>
      <c r="L371" s="162"/>
      <c r="M371" s="128"/>
      <c r="N371" s="160"/>
      <c r="O371" s="128"/>
      <c r="P371" s="158"/>
      <c r="Q371" s="128"/>
      <c r="R371" s="158"/>
      <c r="S371" s="156"/>
      <c r="T371" s="177"/>
      <c r="U371" s="179"/>
      <c r="V371" s="156"/>
      <c r="W371" s="177"/>
      <c r="X371" s="179"/>
      <c r="Y371" s="181"/>
      <c r="Z371" s="182"/>
      <c r="AA371" s="184"/>
      <c r="AB371" s="184"/>
      <c r="AC371" s="184"/>
      <c r="AD371" s="170"/>
      <c r="AE371" s="12"/>
      <c r="AF371" s="164"/>
      <c r="AG371" s="164"/>
      <c r="AH371" s="132"/>
      <c r="AI371" s="172"/>
      <c r="AJ371" s="172"/>
      <c r="AK371" s="172"/>
      <c r="AL371" s="173"/>
      <c r="AM371" s="166"/>
      <c r="AN371" s="166"/>
      <c r="AO371" s="168"/>
      <c r="AQ371" s="185">
        <f>IF(G371="x", 1,0)</f>
        <v>0</v>
      </c>
      <c r="AR371" s="185">
        <f>IF(H371="x", 1,0)</f>
        <v>0</v>
      </c>
      <c r="AU371" s="344" t="str">
        <f>IF(A371="","",11)</f>
        <v/>
      </c>
    </row>
    <row r="372" spans="1:47" ht="18" customHeight="1" thickBot="1" x14ac:dyDescent="0.25">
      <c r="A372" s="131"/>
      <c r="B372" s="135"/>
      <c r="C372" s="136"/>
      <c r="D372" s="136"/>
      <c r="E372" s="136"/>
      <c r="F372" s="137"/>
      <c r="G372" s="152"/>
      <c r="H372" s="154"/>
      <c r="I372" s="154"/>
      <c r="J372" s="129"/>
      <c r="K372" s="161"/>
      <c r="L372" s="163"/>
      <c r="M372" s="129"/>
      <c r="N372" s="161"/>
      <c r="O372" s="129"/>
      <c r="P372" s="159"/>
      <c r="Q372" s="129"/>
      <c r="R372" s="159"/>
      <c r="S372" s="157"/>
      <c r="T372" s="178"/>
      <c r="U372" s="180"/>
      <c r="V372" s="157"/>
      <c r="W372" s="178"/>
      <c r="X372" s="180"/>
      <c r="Y372" s="157"/>
      <c r="Z372" s="183"/>
      <c r="AA372" s="183"/>
      <c r="AB372" s="183"/>
      <c r="AC372" s="183"/>
      <c r="AD372" s="171"/>
      <c r="AE372" s="112"/>
      <c r="AF372" s="165"/>
      <c r="AG372" s="165"/>
      <c r="AH372" s="174"/>
      <c r="AI372" s="175"/>
      <c r="AJ372" s="175"/>
      <c r="AK372" s="175"/>
      <c r="AL372" s="176"/>
      <c r="AM372" s="167"/>
      <c r="AN372" s="167"/>
      <c r="AO372" s="169"/>
      <c r="AQ372" s="185"/>
      <c r="AR372" s="185"/>
      <c r="AU372" s="344"/>
    </row>
    <row r="373" spans="1:47" ht="18" customHeight="1" x14ac:dyDescent="0.2">
      <c r="A373" s="130"/>
      <c r="B373" s="132"/>
      <c r="C373" s="133"/>
      <c r="D373" s="133"/>
      <c r="E373" s="133"/>
      <c r="F373" s="134"/>
      <c r="G373" s="151"/>
      <c r="H373" s="153"/>
      <c r="I373" s="155"/>
      <c r="J373" s="128"/>
      <c r="K373" s="160"/>
      <c r="L373" s="162"/>
      <c r="M373" s="128"/>
      <c r="N373" s="160"/>
      <c r="O373" s="128"/>
      <c r="P373" s="158"/>
      <c r="Q373" s="128"/>
      <c r="R373" s="158"/>
      <c r="S373" s="156"/>
      <c r="T373" s="177"/>
      <c r="U373" s="179"/>
      <c r="V373" s="156"/>
      <c r="W373" s="177"/>
      <c r="X373" s="179"/>
      <c r="Y373" s="181"/>
      <c r="Z373" s="182"/>
      <c r="AA373" s="184"/>
      <c r="AB373" s="184"/>
      <c r="AC373" s="184"/>
      <c r="AD373" s="170"/>
      <c r="AE373" s="12"/>
      <c r="AF373" s="164"/>
      <c r="AG373" s="164"/>
      <c r="AH373" s="132"/>
      <c r="AI373" s="172"/>
      <c r="AJ373" s="172"/>
      <c r="AK373" s="172"/>
      <c r="AL373" s="173"/>
      <c r="AM373" s="166"/>
      <c r="AN373" s="166"/>
      <c r="AO373" s="168"/>
      <c r="AQ373" s="185">
        <f>IF(G373="x", 1,0)</f>
        <v>0</v>
      </c>
      <c r="AR373" s="185">
        <f>IF(H373="x", 1,0)</f>
        <v>0</v>
      </c>
      <c r="AU373" s="344" t="str">
        <f>IF(A373="","",11)</f>
        <v/>
      </c>
    </row>
    <row r="374" spans="1:47" ht="18" customHeight="1" thickBot="1" x14ac:dyDescent="0.25">
      <c r="A374" s="131"/>
      <c r="B374" s="135"/>
      <c r="C374" s="136"/>
      <c r="D374" s="136"/>
      <c r="E374" s="136"/>
      <c r="F374" s="137"/>
      <c r="G374" s="152"/>
      <c r="H374" s="154"/>
      <c r="I374" s="154"/>
      <c r="J374" s="129"/>
      <c r="K374" s="161"/>
      <c r="L374" s="163"/>
      <c r="M374" s="129"/>
      <c r="N374" s="161"/>
      <c r="O374" s="129"/>
      <c r="P374" s="159"/>
      <c r="Q374" s="129"/>
      <c r="R374" s="159"/>
      <c r="S374" s="157"/>
      <c r="T374" s="178"/>
      <c r="U374" s="180"/>
      <c r="V374" s="157"/>
      <c r="W374" s="178"/>
      <c r="X374" s="180"/>
      <c r="Y374" s="157"/>
      <c r="Z374" s="183"/>
      <c r="AA374" s="183"/>
      <c r="AB374" s="183"/>
      <c r="AC374" s="183"/>
      <c r="AD374" s="171"/>
      <c r="AE374" s="112"/>
      <c r="AF374" s="165"/>
      <c r="AG374" s="165"/>
      <c r="AH374" s="174"/>
      <c r="AI374" s="175"/>
      <c r="AJ374" s="175"/>
      <c r="AK374" s="175"/>
      <c r="AL374" s="176"/>
      <c r="AM374" s="167"/>
      <c r="AN374" s="167"/>
      <c r="AO374" s="169"/>
      <c r="AQ374" s="185"/>
      <c r="AR374" s="185"/>
      <c r="AU374" s="344"/>
    </row>
    <row r="375" spans="1:47" ht="18" customHeight="1" x14ac:dyDescent="0.2">
      <c r="A375" s="130"/>
      <c r="B375" s="132"/>
      <c r="C375" s="133"/>
      <c r="D375" s="133"/>
      <c r="E375" s="133"/>
      <c r="F375" s="134"/>
      <c r="G375" s="151"/>
      <c r="H375" s="153"/>
      <c r="I375" s="155"/>
      <c r="J375" s="128"/>
      <c r="K375" s="160"/>
      <c r="L375" s="162"/>
      <c r="M375" s="128"/>
      <c r="N375" s="160"/>
      <c r="O375" s="128"/>
      <c r="P375" s="158"/>
      <c r="Q375" s="128"/>
      <c r="R375" s="158"/>
      <c r="S375" s="156"/>
      <c r="T375" s="177"/>
      <c r="U375" s="179"/>
      <c r="V375" s="156"/>
      <c r="W375" s="177"/>
      <c r="X375" s="179"/>
      <c r="Y375" s="181"/>
      <c r="Z375" s="182"/>
      <c r="AA375" s="184"/>
      <c r="AB375" s="184"/>
      <c r="AC375" s="184"/>
      <c r="AD375" s="170"/>
      <c r="AE375" s="12"/>
      <c r="AF375" s="164"/>
      <c r="AG375" s="164"/>
      <c r="AH375" s="132"/>
      <c r="AI375" s="172"/>
      <c r="AJ375" s="172"/>
      <c r="AK375" s="172"/>
      <c r="AL375" s="173"/>
      <c r="AM375" s="166"/>
      <c r="AN375" s="166"/>
      <c r="AO375" s="168"/>
      <c r="AQ375" s="185">
        <f>IF(G375="x", 1,0)</f>
        <v>0</v>
      </c>
      <c r="AR375" s="185">
        <f>IF(H375="x", 1,0)</f>
        <v>0</v>
      </c>
      <c r="AU375" s="344" t="str">
        <f>IF(A375="","",11)</f>
        <v/>
      </c>
    </row>
    <row r="376" spans="1:47" ht="18" customHeight="1" thickBot="1" x14ac:dyDescent="0.25">
      <c r="A376" s="131"/>
      <c r="B376" s="135"/>
      <c r="C376" s="136"/>
      <c r="D376" s="136"/>
      <c r="E376" s="136"/>
      <c r="F376" s="137"/>
      <c r="G376" s="152"/>
      <c r="H376" s="154"/>
      <c r="I376" s="154"/>
      <c r="J376" s="129"/>
      <c r="K376" s="161"/>
      <c r="L376" s="163"/>
      <c r="M376" s="129"/>
      <c r="N376" s="161"/>
      <c r="O376" s="129"/>
      <c r="P376" s="159"/>
      <c r="Q376" s="129"/>
      <c r="R376" s="159"/>
      <c r="S376" s="157"/>
      <c r="T376" s="178"/>
      <c r="U376" s="180"/>
      <c r="V376" s="157"/>
      <c r="W376" s="178"/>
      <c r="X376" s="180"/>
      <c r="Y376" s="157"/>
      <c r="Z376" s="183"/>
      <c r="AA376" s="183"/>
      <c r="AB376" s="183"/>
      <c r="AC376" s="183"/>
      <c r="AD376" s="171"/>
      <c r="AE376" s="112"/>
      <c r="AF376" s="165"/>
      <c r="AG376" s="165"/>
      <c r="AH376" s="174"/>
      <c r="AI376" s="175"/>
      <c r="AJ376" s="175"/>
      <c r="AK376" s="175"/>
      <c r="AL376" s="176"/>
      <c r="AM376" s="167"/>
      <c r="AN376" s="167"/>
      <c r="AO376" s="169"/>
      <c r="AQ376" s="185"/>
      <c r="AR376" s="185"/>
      <c r="AU376" s="344"/>
    </row>
    <row r="377" spans="1:47" ht="18" customHeight="1" x14ac:dyDescent="0.2">
      <c r="A377" s="130"/>
      <c r="B377" s="132"/>
      <c r="C377" s="133"/>
      <c r="D377" s="133"/>
      <c r="E377" s="133"/>
      <c r="F377" s="134"/>
      <c r="G377" s="151"/>
      <c r="H377" s="153"/>
      <c r="I377" s="155"/>
      <c r="J377" s="128"/>
      <c r="K377" s="160"/>
      <c r="L377" s="162"/>
      <c r="M377" s="128"/>
      <c r="N377" s="160"/>
      <c r="O377" s="128"/>
      <c r="P377" s="158"/>
      <c r="Q377" s="128"/>
      <c r="R377" s="158"/>
      <c r="S377" s="156"/>
      <c r="T377" s="177"/>
      <c r="U377" s="179"/>
      <c r="V377" s="156"/>
      <c r="W377" s="177"/>
      <c r="X377" s="179"/>
      <c r="Y377" s="181"/>
      <c r="Z377" s="182"/>
      <c r="AA377" s="184"/>
      <c r="AB377" s="184"/>
      <c r="AC377" s="184"/>
      <c r="AD377" s="170"/>
      <c r="AE377" s="12"/>
      <c r="AF377" s="164"/>
      <c r="AG377" s="164"/>
      <c r="AH377" s="132"/>
      <c r="AI377" s="172"/>
      <c r="AJ377" s="172"/>
      <c r="AK377" s="172"/>
      <c r="AL377" s="173"/>
      <c r="AM377" s="166"/>
      <c r="AN377" s="166"/>
      <c r="AO377" s="168"/>
      <c r="AQ377" s="185">
        <f>IF(G377="x", 1,0)</f>
        <v>0</v>
      </c>
      <c r="AR377" s="185">
        <f>IF(H377="x", 1,0)</f>
        <v>0</v>
      </c>
      <c r="AU377" s="344" t="str">
        <f>IF(A377="","",11)</f>
        <v/>
      </c>
    </row>
    <row r="378" spans="1:47" ht="18" customHeight="1" thickBot="1" x14ac:dyDescent="0.25">
      <c r="A378" s="131"/>
      <c r="B378" s="135"/>
      <c r="C378" s="136"/>
      <c r="D378" s="136"/>
      <c r="E378" s="136"/>
      <c r="F378" s="137"/>
      <c r="G378" s="152"/>
      <c r="H378" s="154"/>
      <c r="I378" s="154"/>
      <c r="J378" s="129"/>
      <c r="K378" s="161"/>
      <c r="L378" s="163"/>
      <c r="M378" s="129"/>
      <c r="N378" s="161"/>
      <c r="O378" s="129"/>
      <c r="P378" s="159"/>
      <c r="Q378" s="129"/>
      <c r="R378" s="159"/>
      <c r="S378" s="157"/>
      <c r="T378" s="178"/>
      <c r="U378" s="180"/>
      <c r="V378" s="157"/>
      <c r="W378" s="178"/>
      <c r="X378" s="180"/>
      <c r="Y378" s="157"/>
      <c r="Z378" s="183"/>
      <c r="AA378" s="183"/>
      <c r="AB378" s="183"/>
      <c r="AC378" s="183"/>
      <c r="AD378" s="171"/>
      <c r="AE378" s="112"/>
      <c r="AF378" s="165"/>
      <c r="AG378" s="165"/>
      <c r="AH378" s="174"/>
      <c r="AI378" s="175"/>
      <c r="AJ378" s="175"/>
      <c r="AK378" s="175"/>
      <c r="AL378" s="176"/>
      <c r="AM378" s="167"/>
      <c r="AN378" s="167"/>
      <c r="AO378" s="169"/>
      <c r="AQ378" s="185"/>
      <c r="AR378" s="185"/>
      <c r="AU378" s="344"/>
    </row>
    <row r="379" spans="1:47" ht="18" customHeight="1" x14ac:dyDescent="0.2">
      <c r="A379" s="130"/>
      <c r="B379" s="132"/>
      <c r="C379" s="133"/>
      <c r="D379" s="133"/>
      <c r="E379" s="133"/>
      <c r="F379" s="134"/>
      <c r="G379" s="151"/>
      <c r="H379" s="153"/>
      <c r="I379" s="155"/>
      <c r="J379" s="128"/>
      <c r="K379" s="160"/>
      <c r="L379" s="162"/>
      <c r="M379" s="128"/>
      <c r="N379" s="160"/>
      <c r="O379" s="128"/>
      <c r="P379" s="158"/>
      <c r="Q379" s="128"/>
      <c r="R379" s="158"/>
      <c r="S379" s="156"/>
      <c r="T379" s="177"/>
      <c r="U379" s="179"/>
      <c r="V379" s="156"/>
      <c r="W379" s="177"/>
      <c r="X379" s="179"/>
      <c r="Y379" s="181"/>
      <c r="Z379" s="182"/>
      <c r="AA379" s="184"/>
      <c r="AB379" s="184"/>
      <c r="AC379" s="184"/>
      <c r="AD379" s="170"/>
      <c r="AE379" s="12"/>
      <c r="AF379" s="164"/>
      <c r="AG379" s="164"/>
      <c r="AH379" s="132"/>
      <c r="AI379" s="172"/>
      <c r="AJ379" s="172"/>
      <c r="AK379" s="172"/>
      <c r="AL379" s="173"/>
      <c r="AM379" s="166"/>
      <c r="AN379" s="166"/>
      <c r="AO379" s="168"/>
      <c r="AQ379" s="185">
        <f>IF(G379="x", 1,0)</f>
        <v>0</v>
      </c>
      <c r="AR379" s="185">
        <f>IF(H379="x", 1,0)</f>
        <v>0</v>
      </c>
      <c r="AU379" s="344" t="str">
        <f>IF(A379="","",11)</f>
        <v/>
      </c>
    </row>
    <row r="380" spans="1:47" ht="18" customHeight="1" thickBot="1" x14ac:dyDescent="0.25">
      <c r="A380" s="131"/>
      <c r="B380" s="135"/>
      <c r="C380" s="136"/>
      <c r="D380" s="136"/>
      <c r="E380" s="136"/>
      <c r="F380" s="137"/>
      <c r="G380" s="152"/>
      <c r="H380" s="154"/>
      <c r="I380" s="154"/>
      <c r="J380" s="129"/>
      <c r="K380" s="161"/>
      <c r="L380" s="163"/>
      <c r="M380" s="129"/>
      <c r="N380" s="161"/>
      <c r="O380" s="129"/>
      <c r="P380" s="159"/>
      <c r="Q380" s="129"/>
      <c r="R380" s="159"/>
      <c r="S380" s="157"/>
      <c r="T380" s="178"/>
      <c r="U380" s="180"/>
      <c r="V380" s="157"/>
      <c r="W380" s="178"/>
      <c r="X380" s="180"/>
      <c r="Y380" s="157"/>
      <c r="Z380" s="183"/>
      <c r="AA380" s="183"/>
      <c r="AB380" s="183"/>
      <c r="AC380" s="183"/>
      <c r="AD380" s="171"/>
      <c r="AE380" s="112"/>
      <c r="AF380" s="165"/>
      <c r="AG380" s="165"/>
      <c r="AH380" s="174"/>
      <c r="AI380" s="175"/>
      <c r="AJ380" s="175"/>
      <c r="AK380" s="175"/>
      <c r="AL380" s="176"/>
      <c r="AM380" s="167"/>
      <c r="AN380" s="167"/>
      <c r="AO380" s="169"/>
      <c r="AQ380" s="185"/>
      <c r="AR380" s="185"/>
      <c r="AU380" s="344"/>
    </row>
    <row r="381" spans="1:47" ht="18" customHeight="1" x14ac:dyDescent="0.2">
      <c r="A381" s="130"/>
      <c r="B381" s="132"/>
      <c r="C381" s="133"/>
      <c r="D381" s="133"/>
      <c r="E381" s="133"/>
      <c r="F381" s="134"/>
      <c r="G381" s="151"/>
      <c r="H381" s="153"/>
      <c r="I381" s="155"/>
      <c r="J381" s="128"/>
      <c r="K381" s="160"/>
      <c r="L381" s="162"/>
      <c r="M381" s="128"/>
      <c r="N381" s="160"/>
      <c r="O381" s="128"/>
      <c r="P381" s="158"/>
      <c r="Q381" s="128"/>
      <c r="R381" s="158"/>
      <c r="S381" s="156"/>
      <c r="T381" s="177"/>
      <c r="U381" s="179"/>
      <c r="V381" s="156"/>
      <c r="W381" s="177"/>
      <c r="X381" s="179"/>
      <c r="Y381" s="181"/>
      <c r="Z381" s="182"/>
      <c r="AA381" s="184"/>
      <c r="AB381" s="184"/>
      <c r="AC381" s="184"/>
      <c r="AD381" s="170"/>
      <c r="AE381" s="12"/>
      <c r="AF381" s="164"/>
      <c r="AG381" s="164"/>
      <c r="AH381" s="132"/>
      <c r="AI381" s="172"/>
      <c r="AJ381" s="172"/>
      <c r="AK381" s="172"/>
      <c r="AL381" s="173"/>
      <c r="AM381" s="166"/>
      <c r="AN381" s="166"/>
      <c r="AO381" s="168"/>
      <c r="AQ381" s="185">
        <f>IF(G381="x", 1,0)</f>
        <v>0</v>
      </c>
      <c r="AR381" s="185">
        <f>IF(H381="x", 1,0)</f>
        <v>0</v>
      </c>
      <c r="AU381" s="344" t="str">
        <f>IF(A381="","",11)</f>
        <v/>
      </c>
    </row>
    <row r="382" spans="1:47" ht="18" customHeight="1" thickBot="1" x14ac:dyDescent="0.25">
      <c r="A382" s="131"/>
      <c r="B382" s="135"/>
      <c r="C382" s="136"/>
      <c r="D382" s="136"/>
      <c r="E382" s="136"/>
      <c r="F382" s="137"/>
      <c r="G382" s="152"/>
      <c r="H382" s="154"/>
      <c r="I382" s="154"/>
      <c r="J382" s="129"/>
      <c r="K382" s="161"/>
      <c r="L382" s="163"/>
      <c r="M382" s="129"/>
      <c r="N382" s="161"/>
      <c r="O382" s="129"/>
      <c r="P382" s="159"/>
      <c r="Q382" s="129"/>
      <c r="R382" s="159"/>
      <c r="S382" s="157"/>
      <c r="T382" s="178"/>
      <c r="U382" s="180"/>
      <c r="V382" s="157"/>
      <c r="W382" s="178"/>
      <c r="X382" s="180"/>
      <c r="Y382" s="157"/>
      <c r="Z382" s="183"/>
      <c r="AA382" s="183"/>
      <c r="AB382" s="183"/>
      <c r="AC382" s="183"/>
      <c r="AD382" s="171"/>
      <c r="AE382" s="112"/>
      <c r="AF382" s="165"/>
      <c r="AG382" s="165"/>
      <c r="AH382" s="174"/>
      <c r="AI382" s="175"/>
      <c r="AJ382" s="175"/>
      <c r="AK382" s="175"/>
      <c r="AL382" s="176"/>
      <c r="AM382" s="167"/>
      <c r="AN382" s="167"/>
      <c r="AO382" s="169"/>
      <c r="AQ382" s="185"/>
      <c r="AR382" s="185"/>
      <c r="AU382" s="344"/>
    </row>
    <row r="383" spans="1:47" ht="18" customHeight="1" x14ac:dyDescent="0.2">
      <c r="A383" s="130"/>
      <c r="B383" s="132"/>
      <c r="C383" s="133"/>
      <c r="D383" s="133"/>
      <c r="E383" s="133"/>
      <c r="F383" s="134"/>
      <c r="G383" s="151"/>
      <c r="H383" s="153"/>
      <c r="I383" s="155"/>
      <c r="J383" s="128"/>
      <c r="K383" s="160"/>
      <c r="L383" s="162"/>
      <c r="M383" s="128"/>
      <c r="N383" s="160"/>
      <c r="O383" s="128"/>
      <c r="P383" s="158"/>
      <c r="Q383" s="128"/>
      <c r="R383" s="158"/>
      <c r="S383" s="156"/>
      <c r="T383" s="177"/>
      <c r="U383" s="179"/>
      <c r="V383" s="156"/>
      <c r="W383" s="177"/>
      <c r="X383" s="179"/>
      <c r="Y383" s="181"/>
      <c r="Z383" s="182"/>
      <c r="AA383" s="184"/>
      <c r="AB383" s="184"/>
      <c r="AC383" s="184"/>
      <c r="AD383" s="170"/>
      <c r="AE383" s="12"/>
      <c r="AF383" s="164"/>
      <c r="AG383" s="164"/>
      <c r="AH383" s="132"/>
      <c r="AI383" s="172"/>
      <c r="AJ383" s="172"/>
      <c r="AK383" s="172"/>
      <c r="AL383" s="173"/>
      <c r="AM383" s="166"/>
      <c r="AN383" s="166"/>
      <c r="AO383" s="168"/>
      <c r="AQ383" s="185">
        <f>IF(G383="x", 1,0)</f>
        <v>0</v>
      </c>
      <c r="AR383" s="185">
        <f>IF(H383="x", 1,0)</f>
        <v>0</v>
      </c>
      <c r="AU383" s="344" t="str">
        <f>IF(A383="","",11)</f>
        <v/>
      </c>
    </row>
    <row r="384" spans="1:47" ht="18" customHeight="1" thickBot="1" x14ac:dyDescent="0.25">
      <c r="A384" s="131"/>
      <c r="B384" s="135"/>
      <c r="C384" s="136"/>
      <c r="D384" s="136"/>
      <c r="E384" s="136"/>
      <c r="F384" s="137"/>
      <c r="G384" s="152"/>
      <c r="H384" s="154"/>
      <c r="I384" s="154"/>
      <c r="J384" s="129"/>
      <c r="K384" s="161"/>
      <c r="L384" s="163"/>
      <c r="M384" s="129"/>
      <c r="N384" s="161"/>
      <c r="O384" s="129"/>
      <c r="P384" s="159"/>
      <c r="Q384" s="129"/>
      <c r="R384" s="159"/>
      <c r="S384" s="157"/>
      <c r="T384" s="178"/>
      <c r="U384" s="180"/>
      <c r="V384" s="157"/>
      <c r="W384" s="178"/>
      <c r="X384" s="180"/>
      <c r="Y384" s="157"/>
      <c r="Z384" s="183"/>
      <c r="AA384" s="183"/>
      <c r="AB384" s="183"/>
      <c r="AC384" s="183"/>
      <c r="AD384" s="171"/>
      <c r="AE384" s="112"/>
      <c r="AF384" s="165"/>
      <c r="AG384" s="165"/>
      <c r="AH384" s="174"/>
      <c r="AI384" s="175"/>
      <c r="AJ384" s="175"/>
      <c r="AK384" s="175"/>
      <c r="AL384" s="176"/>
      <c r="AM384" s="167"/>
      <c r="AN384" s="167"/>
      <c r="AO384" s="169"/>
      <c r="AQ384" s="185"/>
      <c r="AR384" s="185"/>
      <c r="AU384" s="344"/>
    </row>
    <row r="385" spans="1:47" ht="18" customHeight="1" x14ac:dyDescent="0.2">
      <c r="A385" s="130"/>
      <c r="B385" s="132"/>
      <c r="C385" s="133"/>
      <c r="D385" s="133"/>
      <c r="E385" s="133"/>
      <c r="F385" s="134"/>
      <c r="G385" s="151"/>
      <c r="H385" s="153"/>
      <c r="I385" s="155"/>
      <c r="J385" s="128"/>
      <c r="K385" s="160"/>
      <c r="L385" s="162"/>
      <c r="M385" s="128"/>
      <c r="N385" s="160"/>
      <c r="O385" s="128"/>
      <c r="P385" s="158"/>
      <c r="Q385" s="128"/>
      <c r="R385" s="158"/>
      <c r="S385" s="156"/>
      <c r="T385" s="177"/>
      <c r="U385" s="179"/>
      <c r="V385" s="156"/>
      <c r="W385" s="177"/>
      <c r="X385" s="179"/>
      <c r="Y385" s="181"/>
      <c r="Z385" s="182"/>
      <c r="AA385" s="184"/>
      <c r="AB385" s="184"/>
      <c r="AC385" s="184"/>
      <c r="AD385" s="170"/>
      <c r="AE385" s="12"/>
      <c r="AF385" s="164"/>
      <c r="AG385" s="164"/>
      <c r="AH385" s="132"/>
      <c r="AI385" s="172"/>
      <c r="AJ385" s="172"/>
      <c r="AK385" s="172"/>
      <c r="AL385" s="173"/>
      <c r="AM385" s="166"/>
      <c r="AN385" s="166"/>
      <c r="AO385" s="168"/>
      <c r="AQ385" s="185">
        <f>IF(G385="x", 1,0)</f>
        <v>0</v>
      </c>
      <c r="AR385" s="185">
        <f>IF(H385="x", 1,0)</f>
        <v>0</v>
      </c>
      <c r="AU385" s="344" t="str">
        <f>IF(A385="","",11)</f>
        <v/>
      </c>
    </row>
    <row r="386" spans="1:47" ht="18" customHeight="1" thickBot="1" x14ac:dyDescent="0.25">
      <c r="A386" s="131"/>
      <c r="B386" s="135"/>
      <c r="C386" s="136"/>
      <c r="D386" s="136"/>
      <c r="E386" s="136"/>
      <c r="F386" s="137"/>
      <c r="G386" s="152"/>
      <c r="H386" s="154"/>
      <c r="I386" s="154"/>
      <c r="J386" s="129"/>
      <c r="K386" s="161"/>
      <c r="L386" s="163"/>
      <c r="M386" s="129"/>
      <c r="N386" s="161"/>
      <c r="O386" s="129"/>
      <c r="P386" s="159"/>
      <c r="Q386" s="129"/>
      <c r="R386" s="159"/>
      <c r="S386" s="157"/>
      <c r="T386" s="178"/>
      <c r="U386" s="180"/>
      <c r="V386" s="157"/>
      <c r="W386" s="178"/>
      <c r="X386" s="180"/>
      <c r="Y386" s="157"/>
      <c r="Z386" s="183"/>
      <c r="AA386" s="183"/>
      <c r="AB386" s="183"/>
      <c r="AC386" s="183"/>
      <c r="AD386" s="171"/>
      <c r="AE386" s="112"/>
      <c r="AF386" s="165"/>
      <c r="AG386" s="165"/>
      <c r="AH386" s="174"/>
      <c r="AI386" s="175"/>
      <c r="AJ386" s="175"/>
      <c r="AK386" s="175"/>
      <c r="AL386" s="176"/>
      <c r="AM386" s="167"/>
      <c r="AN386" s="167"/>
      <c r="AO386" s="169"/>
      <c r="AQ386" s="185"/>
      <c r="AR386" s="185"/>
      <c r="AU386" s="344"/>
    </row>
    <row r="387" spans="1:47" ht="18" customHeight="1" x14ac:dyDescent="0.2">
      <c r="A387" s="130"/>
      <c r="B387" s="132"/>
      <c r="C387" s="133"/>
      <c r="D387" s="133"/>
      <c r="E387" s="133"/>
      <c r="F387" s="134"/>
      <c r="G387" s="151"/>
      <c r="H387" s="153"/>
      <c r="I387" s="155"/>
      <c r="J387" s="128"/>
      <c r="K387" s="160"/>
      <c r="L387" s="162"/>
      <c r="M387" s="128"/>
      <c r="N387" s="160"/>
      <c r="O387" s="128"/>
      <c r="P387" s="158"/>
      <c r="Q387" s="128"/>
      <c r="R387" s="158"/>
      <c r="S387" s="156"/>
      <c r="T387" s="177"/>
      <c r="U387" s="179"/>
      <c r="V387" s="156"/>
      <c r="W387" s="177"/>
      <c r="X387" s="179"/>
      <c r="Y387" s="181"/>
      <c r="Z387" s="182"/>
      <c r="AA387" s="184"/>
      <c r="AB387" s="184"/>
      <c r="AC387" s="184"/>
      <c r="AD387" s="170"/>
      <c r="AE387" s="12"/>
      <c r="AF387" s="164"/>
      <c r="AG387" s="164"/>
      <c r="AH387" s="132"/>
      <c r="AI387" s="172"/>
      <c r="AJ387" s="172"/>
      <c r="AK387" s="172"/>
      <c r="AL387" s="173"/>
      <c r="AM387" s="166"/>
      <c r="AN387" s="166"/>
      <c r="AO387" s="168"/>
      <c r="AQ387" s="185">
        <f>IF(G387="x", 1,0)</f>
        <v>0</v>
      </c>
      <c r="AR387" s="185">
        <f>IF(H387="x", 1,0)</f>
        <v>0</v>
      </c>
      <c r="AU387" s="344" t="str">
        <f>IF(A387="","",11)</f>
        <v/>
      </c>
    </row>
    <row r="388" spans="1:47" ht="18" customHeight="1" thickBot="1" x14ac:dyDescent="0.25">
      <c r="A388" s="131"/>
      <c r="B388" s="135"/>
      <c r="C388" s="136"/>
      <c r="D388" s="136"/>
      <c r="E388" s="136"/>
      <c r="F388" s="137"/>
      <c r="G388" s="152"/>
      <c r="H388" s="154"/>
      <c r="I388" s="154"/>
      <c r="J388" s="129"/>
      <c r="K388" s="161"/>
      <c r="L388" s="163"/>
      <c r="M388" s="129"/>
      <c r="N388" s="161"/>
      <c r="O388" s="129"/>
      <c r="P388" s="159"/>
      <c r="Q388" s="129"/>
      <c r="R388" s="159"/>
      <c r="S388" s="157"/>
      <c r="T388" s="178"/>
      <c r="U388" s="180"/>
      <c r="V388" s="157"/>
      <c r="W388" s="178"/>
      <c r="X388" s="180"/>
      <c r="Y388" s="157"/>
      <c r="Z388" s="183"/>
      <c r="AA388" s="183"/>
      <c r="AB388" s="183"/>
      <c r="AC388" s="183"/>
      <c r="AD388" s="171"/>
      <c r="AE388" s="112"/>
      <c r="AF388" s="165"/>
      <c r="AG388" s="165"/>
      <c r="AH388" s="174"/>
      <c r="AI388" s="175"/>
      <c r="AJ388" s="175"/>
      <c r="AK388" s="175"/>
      <c r="AL388" s="176"/>
      <c r="AM388" s="167"/>
      <c r="AN388" s="167"/>
      <c r="AO388" s="169"/>
      <c r="AQ388" s="185"/>
      <c r="AR388" s="185"/>
      <c r="AU388" s="344"/>
    </row>
    <row r="389" spans="1:47" ht="18" customHeight="1" x14ac:dyDescent="0.2">
      <c r="A389" s="130"/>
      <c r="B389" s="132"/>
      <c r="C389" s="133"/>
      <c r="D389" s="133"/>
      <c r="E389" s="133"/>
      <c r="F389" s="134"/>
      <c r="G389" s="151"/>
      <c r="H389" s="153"/>
      <c r="I389" s="155"/>
      <c r="J389" s="128"/>
      <c r="K389" s="160"/>
      <c r="L389" s="162"/>
      <c r="M389" s="128"/>
      <c r="N389" s="160"/>
      <c r="O389" s="128"/>
      <c r="P389" s="158"/>
      <c r="Q389" s="128"/>
      <c r="R389" s="158"/>
      <c r="S389" s="156"/>
      <c r="T389" s="177"/>
      <c r="U389" s="179"/>
      <c r="V389" s="156"/>
      <c r="W389" s="177"/>
      <c r="X389" s="179"/>
      <c r="Y389" s="181"/>
      <c r="Z389" s="182"/>
      <c r="AA389" s="184"/>
      <c r="AB389" s="184"/>
      <c r="AC389" s="184"/>
      <c r="AD389" s="170"/>
      <c r="AE389" s="12"/>
      <c r="AF389" s="164"/>
      <c r="AG389" s="164"/>
      <c r="AH389" s="132"/>
      <c r="AI389" s="172"/>
      <c r="AJ389" s="172"/>
      <c r="AK389" s="172"/>
      <c r="AL389" s="173"/>
      <c r="AM389" s="166"/>
      <c r="AN389" s="166"/>
      <c r="AO389" s="168"/>
      <c r="AQ389" s="185">
        <f>IF(G389="x", 1,0)</f>
        <v>0</v>
      </c>
      <c r="AR389" s="185">
        <f>IF(H389="x", 1,0)</f>
        <v>0</v>
      </c>
      <c r="AU389" s="344" t="str">
        <f>IF(A389="","",11)</f>
        <v/>
      </c>
    </row>
    <row r="390" spans="1:47" ht="18" customHeight="1" thickBot="1" x14ac:dyDescent="0.25">
      <c r="A390" s="131"/>
      <c r="B390" s="135"/>
      <c r="C390" s="136"/>
      <c r="D390" s="136"/>
      <c r="E390" s="136"/>
      <c r="F390" s="137"/>
      <c r="G390" s="152"/>
      <c r="H390" s="154"/>
      <c r="I390" s="154"/>
      <c r="J390" s="129"/>
      <c r="K390" s="161"/>
      <c r="L390" s="163"/>
      <c r="M390" s="129"/>
      <c r="N390" s="161"/>
      <c r="O390" s="129"/>
      <c r="P390" s="159"/>
      <c r="Q390" s="129"/>
      <c r="R390" s="159"/>
      <c r="S390" s="157"/>
      <c r="T390" s="178"/>
      <c r="U390" s="180"/>
      <c r="V390" s="157"/>
      <c r="W390" s="178"/>
      <c r="X390" s="180"/>
      <c r="Y390" s="157"/>
      <c r="Z390" s="183"/>
      <c r="AA390" s="183"/>
      <c r="AB390" s="183"/>
      <c r="AC390" s="183"/>
      <c r="AD390" s="171"/>
      <c r="AE390" s="112"/>
      <c r="AF390" s="165"/>
      <c r="AG390" s="165"/>
      <c r="AH390" s="174"/>
      <c r="AI390" s="175"/>
      <c r="AJ390" s="175"/>
      <c r="AK390" s="175"/>
      <c r="AL390" s="176"/>
      <c r="AM390" s="167"/>
      <c r="AN390" s="167"/>
      <c r="AO390" s="169"/>
      <c r="AQ390" s="185"/>
      <c r="AR390" s="185"/>
      <c r="AU390" s="344"/>
    </row>
    <row r="391" spans="1:47" ht="18" customHeight="1" x14ac:dyDescent="0.2">
      <c r="A391" s="130"/>
      <c r="B391" s="132"/>
      <c r="C391" s="133"/>
      <c r="D391" s="133"/>
      <c r="E391" s="133"/>
      <c r="F391" s="134"/>
      <c r="G391" s="151"/>
      <c r="H391" s="153"/>
      <c r="I391" s="155"/>
      <c r="J391" s="128"/>
      <c r="K391" s="160"/>
      <c r="L391" s="162"/>
      <c r="M391" s="128"/>
      <c r="N391" s="160"/>
      <c r="O391" s="128"/>
      <c r="P391" s="158"/>
      <c r="Q391" s="128"/>
      <c r="R391" s="158"/>
      <c r="S391" s="156"/>
      <c r="T391" s="177"/>
      <c r="U391" s="179"/>
      <c r="V391" s="156"/>
      <c r="W391" s="177"/>
      <c r="X391" s="179"/>
      <c r="Y391" s="181"/>
      <c r="Z391" s="182"/>
      <c r="AA391" s="184"/>
      <c r="AB391" s="184"/>
      <c r="AC391" s="184"/>
      <c r="AD391" s="170"/>
      <c r="AE391" s="12"/>
      <c r="AF391" s="164"/>
      <c r="AG391" s="164"/>
      <c r="AH391" s="132"/>
      <c r="AI391" s="172"/>
      <c r="AJ391" s="172"/>
      <c r="AK391" s="172"/>
      <c r="AL391" s="173"/>
      <c r="AM391" s="166"/>
      <c r="AN391" s="166"/>
      <c r="AO391" s="168"/>
      <c r="AQ391" s="185">
        <f>IF(G391="x", 1,0)</f>
        <v>0</v>
      </c>
      <c r="AR391" s="185">
        <f>IF(H391="x", 1,0)</f>
        <v>0</v>
      </c>
      <c r="AU391" s="344" t="str">
        <f>IF(A391="","",11)</f>
        <v/>
      </c>
    </row>
    <row r="392" spans="1:47" ht="18" customHeight="1" thickBot="1" x14ac:dyDescent="0.25">
      <c r="A392" s="131"/>
      <c r="B392" s="135"/>
      <c r="C392" s="136"/>
      <c r="D392" s="136"/>
      <c r="E392" s="136"/>
      <c r="F392" s="137"/>
      <c r="G392" s="152"/>
      <c r="H392" s="154"/>
      <c r="I392" s="154"/>
      <c r="J392" s="129"/>
      <c r="K392" s="161"/>
      <c r="L392" s="163"/>
      <c r="M392" s="129"/>
      <c r="N392" s="161"/>
      <c r="O392" s="129"/>
      <c r="P392" s="159"/>
      <c r="Q392" s="129"/>
      <c r="R392" s="159"/>
      <c r="S392" s="157"/>
      <c r="T392" s="178"/>
      <c r="U392" s="180"/>
      <c r="V392" s="157"/>
      <c r="W392" s="178"/>
      <c r="X392" s="180"/>
      <c r="Y392" s="157"/>
      <c r="Z392" s="183"/>
      <c r="AA392" s="183"/>
      <c r="AB392" s="183"/>
      <c r="AC392" s="183"/>
      <c r="AD392" s="171"/>
      <c r="AE392" s="112"/>
      <c r="AF392" s="165"/>
      <c r="AG392" s="165"/>
      <c r="AH392" s="174"/>
      <c r="AI392" s="175"/>
      <c r="AJ392" s="175"/>
      <c r="AK392" s="175"/>
      <c r="AL392" s="176"/>
      <c r="AM392" s="167"/>
      <c r="AN392" s="167"/>
      <c r="AO392" s="169"/>
      <c r="AQ392" s="185"/>
      <c r="AR392" s="185"/>
      <c r="AU392" s="344"/>
    </row>
    <row r="393" spans="1:47" ht="18" customHeight="1" x14ac:dyDescent="0.2">
      <c r="A393" s="130"/>
      <c r="B393" s="132"/>
      <c r="C393" s="133"/>
      <c r="D393" s="133"/>
      <c r="E393" s="133"/>
      <c r="F393" s="134"/>
      <c r="G393" s="151"/>
      <c r="H393" s="153"/>
      <c r="I393" s="155"/>
      <c r="J393" s="128"/>
      <c r="K393" s="160"/>
      <c r="L393" s="162"/>
      <c r="M393" s="128"/>
      <c r="N393" s="160"/>
      <c r="O393" s="128"/>
      <c r="P393" s="158"/>
      <c r="Q393" s="128"/>
      <c r="R393" s="158"/>
      <c r="S393" s="156"/>
      <c r="T393" s="177"/>
      <c r="U393" s="179"/>
      <c r="V393" s="156"/>
      <c r="W393" s="177"/>
      <c r="X393" s="179"/>
      <c r="Y393" s="181"/>
      <c r="Z393" s="182"/>
      <c r="AA393" s="184"/>
      <c r="AB393" s="184"/>
      <c r="AC393" s="184"/>
      <c r="AD393" s="170"/>
      <c r="AE393" s="12"/>
      <c r="AF393" s="164"/>
      <c r="AG393" s="164"/>
      <c r="AH393" s="132"/>
      <c r="AI393" s="172"/>
      <c r="AJ393" s="172"/>
      <c r="AK393" s="172"/>
      <c r="AL393" s="173"/>
      <c r="AM393" s="166"/>
      <c r="AN393" s="166"/>
      <c r="AO393" s="168"/>
      <c r="AQ393" s="185">
        <f>IF(G393="x", 1,0)</f>
        <v>0</v>
      </c>
      <c r="AR393" s="185">
        <f>IF(H393="x", 1,0)</f>
        <v>0</v>
      </c>
      <c r="AU393" s="344" t="str">
        <f>IF(A393="","",11)</f>
        <v/>
      </c>
    </row>
    <row r="394" spans="1:47" ht="18" customHeight="1" thickBot="1" x14ac:dyDescent="0.25">
      <c r="A394" s="131"/>
      <c r="B394" s="135"/>
      <c r="C394" s="136"/>
      <c r="D394" s="136"/>
      <c r="E394" s="136"/>
      <c r="F394" s="137"/>
      <c r="G394" s="152"/>
      <c r="H394" s="154"/>
      <c r="I394" s="154"/>
      <c r="J394" s="129"/>
      <c r="K394" s="161"/>
      <c r="L394" s="163"/>
      <c r="M394" s="129"/>
      <c r="N394" s="161"/>
      <c r="O394" s="129"/>
      <c r="P394" s="159"/>
      <c r="Q394" s="129"/>
      <c r="R394" s="159"/>
      <c r="S394" s="157"/>
      <c r="T394" s="178"/>
      <c r="U394" s="180"/>
      <c r="V394" s="157"/>
      <c r="W394" s="178"/>
      <c r="X394" s="180"/>
      <c r="Y394" s="157"/>
      <c r="Z394" s="183"/>
      <c r="AA394" s="183"/>
      <c r="AB394" s="183"/>
      <c r="AC394" s="183"/>
      <c r="AD394" s="171"/>
      <c r="AE394" s="112"/>
      <c r="AF394" s="165"/>
      <c r="AG394" s="165"/>
      <c r="AH394" s="174"/>
      <c r="AI394" s="175"/>
      <c r="AJ394" s="175"/>
      <c r="AK394" s="175"/>
      <c r="AL394" s="176"/>
      <c r="AM394" s="167"/>
      <c r="AN394" s="167"/>
      <c r="AO394" s="169"/>
      <c r="AQ394" s="185"/>
      <c r="AR394" s="185"/>
      <c r="AU394" s="344"/>
    </row>
    <row r="395" spans="1:47" ht="18" customHeight="1" x14ac:dyDescent="0.2">
      <c r="A395" s="130"/>
      <c r="B395" s="132"/>
      <c r="C395" s="133"/>
      <c r="D395" s="133"/>
      <c r="E395" s="133"/>
      <c r="F395" s="134"/>
      <c r="G395" s="151"/>
      <c r="H395" s="153"/>
      <c r="I395" s="155"/>
      <c r="J395" s="128"/>
      <c r="K395" s="160"/>
      <c r="L395" s="162"/>
      <c r="M395" s="128"/>
      <c r="N395" s="160"/>
      <c r="O395" s="128"/>
      <c r="P395" s="158"/>
      <c r="Q395" s="128"/>
      <c r="R395" s="158"/>
      <c r="S395" s="156"/>
      <c r="T395" s="177"/>
      <c r="U395" s="179"/>
      <c r="V395" s="156"/>
      <c r="W395" s="177"/>
      <c r="X395" s="179"/>
      <c r="Y395" s="181"/>
      <c r="Z395" s="182"/>
      <c r="AA395" s="184"/>
      <c r="AB395" s="184"/>
      <c r="AC395" s="184"/>
      <c r="AD395" s="170"/>
      <c r="AE395" s="12"/>
      <c r="AF395" s="164"/>
      <c r="AG395" s="164"/>
      <c r="AH395" s="132"/>
      <c r="AI395" s="172"/>
      <c r="AJ395" s="172"/>
      <c r="AK395" s="172"/>
      <c r="AL395" s="173"/>
      <c r="AM395" s="166"/>
      <c r="AN395" s="166"/>
      <c r="AO395" s="168"/>
      <c r="AQ395" s="185">
        <f>IF(G395="x", 1,0)</f>
        <v>0</v>
      </c>
      <c r="AR395" s="185">
        <f>IF(H395="x", 1,0)</f>
        <v>0</v>
      </c>
      <c r="AU395" s="344" t="str">
        <f>IF(A395="","",12)</f>
        <v/>
      </c>
    </row>
    <row r="396" spans="1:47" ht="18" customHeight="1" thickBot="1" x14ac:dyDescent="0.25">
      <c r="A396" s="131"/>
      <c r="B396" s="135"/>
      <c r="C396" s="136"/>
      <c r="D396" s="136"/>
      <c r="E396" s="136"/>
      <c r="F396" s="137"/>
      <c r="G396" s="152"/>
      <c r="H396" s="154"/>
      <c r="I396" s="154"/>
      <c r="J396" s="129"/>
      <c r="K396" s="161"/>
      <c r="L396" s="163"/>
      <c r="M396" s="129"/>
      <c r="N396" s="161"/>
      <c r="O396" s="129"/>
      <c r="P396" s="159"/>
      <c r="Q396" s="129"/>
      <c r="R396" s="159"/>
      <c r="S396" s="157"/>
      <c r="T396" s="178"/>
      <c r="U396" s="180"/>
      <c r="V396" s="157"/>
      <c r="W396" s="178"/>
      <c r="X396" s="180"/>
      <c r="Y396" s="157"/>
      <c r="Z396" s="183"/>
      <c r="AA396" s="183"/>
      <c r="AB396" s="183"/>
      <c r="AC396" s="183"/>
      <c r="AD396" s="171"/>
      <c r="AE396" s="112"/>
      <c r="AF396" s="165"/>
      <c r="AG396" s="165"/>
      <c r="AH396" s="174"/>
      <c r="AI396" s="175"/>
      <c r="AJ396" s="175"/>
      <c r="AK396" s="175"/>
      <c r="AL396" s="176"/>
      <c r="AM396" s="167"/>
      <c r="AN396" s="167"/>
      <c r="AO396" s="169"/>
      <c r="AQ396" s="185"/>
      <c r="AR396" s="185"/>
      <c r="AU396" s="344"/>
    </row>
    <row r="397" spans="1:47" ht="18" customHeight="1" x14ac:dyDescent="0.2">
      <c r="A397" s="130"/>
      <c r="B397" s="132"/>
      <c r="C397" s="133"/>
      <c r="D397" s="133"/>
      <c r="E397" s="133"/>
      <c r="F397" s="134"/>
      <c r="G397" s="151"/>
      <c r="H397" s="153"/>
      <c r="I397" s="155"/>
      <c r="J397" s="128"/>
      <c r="K397" s="160"/>
      <c r="L397" s="162"/>
      <c r="M397" s="128"/>
      <c r="N397" s="160"/>
      <c r="O397" s="128"/>
      <c r="P397" s="158"/>
      <c r="Q397" s="128"/>
      <c r="R397" s="158"/>
      <c r="S397" s="156"/>
      <c r="T397" s="177"/>
      <c r="U397" s="179"/>
      <c r="V397" s="156"/>
      <c r="W397" s="177"/>
      <c r="X397" s="179"/>
      <c r="Y397" s="181"/>
      <c r="Z397" s="182"/>
      <c r="AA397" s="184"/>
      <c r="AB397" s="184"/>
      <c r="AC397" s="184"/>
      <c r="AD397" s="170"/>
      <c r="AE397" s="12"/>
      <c r="AF397" s="164"/>
      <c r="AG397" s="164"/>
      <c r="AH397" s="132"/>
      <c r="AI397" s="172"/>
      <c r="AJ397" s="172"/>
      <c r="AK397" s="172"/>
      <c r="AL397" s="173"/>
      <c r="AM397" s="166"/>
      <c r="AN397" s="166"/>
      <c r="AO397" s="168"/>
      <c r="AQ397" s="185">
        <f>IF(G397="x", 1,0)</f>
        <v>0</v>
      </c>
      <c r="AR397" s="185">
        <f>IF(H397="x", 1,0)</f>
        <v>0</v>
      </c>
      <c r="AU397" s="344" t="str">
        <f>IF(A397="","",12)</f>
        <v/>
      </c>
    </row>
    <row r="398" spans="1:47" ht="18" customHeight="1" thickBot="1" x14ac:dyDescent="0.25">
      <c r="A398" s="131"/>
      <c r="B398" s="135"/>
      <c r="C398" s="136"/>
      <c r="D398" s="136"/>
      <c r="E398" s="136"/>
      <c r="F398" s="137"/>
      <c r="G398" s="152"/>
      <c r="H398" s="154"/>
      <c r="I398" s="154"/>
      <c r="J398" s="129"/>
      <c r="K398" s="161"/>
      <c r="L398" s="163"/>
      <c r="M398" s="129"/>
      <c r="N398" s="161"/>
      <c r="O398" s="129"/>
      <c r="P398" s="159"/>
      <c r="Q398" s="129"/>
      <c r="R398" s="159"/>
      <c r="S398" s="157"/>
      <c r="T398" s="178"/>
      <c r="U398" s="180"/>
      <c r="V398" s="157"/>
      <c r="W398" s="178"/>
      <c r="X398" s="180"/>
      <c r="Y398" s="157"/>
      <c r="Z398" s="183"/>
      <c r="AA398" s="183"/>
      <c r="AB398" s="183"/>
      <c r="AC398" s="183"/>
      <c r="AD398" s="171"/>
      <c r="AE398" s="112"/>
      <c r="AF398" s="165"/>
      <c r="AG398" s="165"/>
      <c r="AH398" s="174"/>
      <c r="AI398" s="175"/>
      <c r="AJ398" s="175"/>
      <c r="AK398" s="175"/>
      <c r="AL398" s="176"/>
      <c r="AM398" s="167"/>
      <c r="AN398" s="167"/>
      <c r="AO398" s="169"/>
      <c r="AQ398" s="185"/>
      <c r="AR398" s="185"/>
      <c r="AU398" s="344"/>
    </row>
    <row r="399" spans="1:47" ht="18" customHeight="1" x14ac:dyDescent="0.2">
      <c r="A399" s="130"/>
      <c r="B399" s="132"/>
      <c r="C399" s="133"/>
      <c r="D399" s="133"/>
      <c r="E399" s="133"/>
      <c r="F399" s="134"/>
      <c r="G399" s="151"/>
      <c r="H399" s="153"/>
      <c r="I399" s="155"/>
      <c r="J399" s="128"/>
      <c r="K399" s="160"/>
      <c r="L399" s="162"/>
      <c r="M399" s="128"/>
      <c r="N399" s="160"/>
      <c r="O399" s="128"/>
      <c r="P399" s="158"/>
      <c r="Q399" s="128"/>
      <c r="R399" s="158"/>
      <c r="S399" s="156"/>
      <c r="T399" s="177"/>
      <c r="U399" s="179"/>
      <c r="V399" s="156"/>
      <c r="W399" s="177"/>
      <c r="X399" s="179"/>
      <c r="Y399" s="181"/>
      <c r="Z399" s="182"/>
      <c r="AA399" s="184"/>
      <c r="AB399" s="184"/>
      <c r="AC399" s="184"/>
      <c r="AD399" s="170"/>
      <c r="AE399" s="12"/>
      <c r="AF399" s="164"/>
      <c r="AG399" s="164"/>
      <c r="AH399" s="132"/>
      <c r="AI399" s="172"/>
      <c r="AJ399" s="172"/>
      <c r="AK399" s="172"/>
      <c r="AL399" s="173"/>
      <c r="AM399" s="166"/>
      <c r="AN399" s="166"/>
      <c r="AO399" s="168"/>
      <c r="AQ399" s="185">
        <f>IF(G399="x", 1,0)</f>
        <v>0</v>
      </c>
      <c r="AR399" s="185">
        <f>IF(H399="x", 1,0)</f>
        <v>0</v>
      </c>
      <c r="AU399" s="344" t="str">
        <f>IF(A399="","",12)</f>
        <v/>
      </c>
    </row>
    <row r="400" spans="1:47" ht="18" customHeight="1" thickBot="1" x14ac:dyDescent="0.25">
      <c r="A400" s="131"/>
      <c r="B400" s="135"/>
      <c r="C400" s="136"/>
      <c r="D400" s="136"/>
      <c r="E400" s="136"/>
      <c r="F400" s="137"/>
      <c r="G400" s="152"/>
      <c r="H400" s="154"/>
      <c r="I400" s="154"/>
      <c r="J400" s="129"/>
      <c r="K400" s="161"/>
      <c r="L400" s="163"/>
      <c r="M400" s="129"/>
      <c r="N400" s="161"/>
      <c r="O400" s="129"/>
      <c r="P400" s="159"/>
      <c r="Q400" s="129"/>
      <c r="R400" s="159"/>
      <c r="S400" s="157"/>
      <c r="T400" s="178"/>
      <c r="U400" s="180"/>
      <c r="V400" s="157"/>
      <c r="W400" s="178"/>
      <c r="X400" s="180"/>
      <c r="Y400" s="157"/>
      <c r="Z400" s="183"/>
      <c r="AA400" s="183"/>
      <c r="AB400" s="183"/>
      <c r="AC400" s="183"/>
      <c r="AD400" s="171"/>
      <c r="AE400" s="112"/>
      <c r="AF400" s="165"/>
      <c r="AG400" s="165"/>
      <c r="AH400" s="174"/>
      <c r="AI400" s="175"/>
      <c r="AJ400" s="175"/>
      <c r="AK400" s="175"/>
      <c r="AL400" s="176"/>
      <c r="AM400" s="167"/>
      <c r="AN400" s="167"/>
      <c r="AO400" s="169"/>
      <c r="AQ400" s="185"/>
      <c r="AR400" s="185"/>
      <c r="AU400" s="344"/>
    </row>
    <row r="401" spans="1:47" ht="18" customHeight="1" x14ac:dyDescent="0.2">
      <c r="A401" s="130"/>
      <c r="B401" s="132"/>
      <c r="C401" s="133"/>
      <c r="D401" s="133"/>
      <c r="E401" s="133"/>
      <c r="F401" s="134"/>
      <c r="G401" s="151"/>
      <c r="H401" s="153"/>
      <c r="I401" s="155"/>
      <c r="J401" s="128"/>
      <c r="K401" s="160"/>
      <c r="L401" s="162"/>
      <c r="M401" s="128"/>
      <c r="N401" s="160"/>
      <c r="O401" s="128"/>
      <c r="P401" s="158"/>
      <c r="Q401" s="128"/>
      <c r="R401" s="158"/>
      <c r="S401" s="156"/>
      <c r="T401" s="177"/>
      <c r="U401" s="179"/>
      <c r="V401" s="156"/>
      <c r="W401" s="177"/>
      <c r="X401" s="179"/>
      <c r="Y401" s="181"/>
      <c r="Z401" s="182"/>
      <c r="AA401" s="184"/>
      <c r="AB401" s="184"/>
      <c r="AC401" s="184"/>
      <c r="AD401" s="170"/>
      <c r="AE401" s="12"/>
      <c r="AF401" s="164"/>
      <c r="AG401" s="164"/>
      <c r="AH401" s="132"/>
      <c r="AI401" s="172"/>
      <c r="AJ401" s="172"/>
      <c r="AK401" s="172"/>
      <c r="AL401" s="173"/>
      <c r="AM401" s="166"/>
      <c r="AN401" s="166"/>
      <c r="AO401" s="168"/>
      <c r="AQ401" s="185">
        <f>IF(G401="x", 1,0)</f>
        <v>0</v>
      </c>
      <c r="AR401" s="185">
        <f>IF(H401="x", 1,0)</f>
        <v>0</v>
      </c>
      <c r="AU401" s="344" t="str">
        <f>IF(A401="","",12)</f>
        <v/>
      </c>
    </row>
    <row r="402" spans="1:47" ht="18" customHeight="1" thickBot="1" x14ac:dyDescent="0.25">
      <c r="A402" s="131"/>
      <c r="B402" s="135"/>
      <c r="C402" s="136"/>
      <c r="D402" s="136"/>
      <c r="E402" s="136"/>
      <c r="F402" s="137"/>
      <c r="G402" s="152"/>
      <c r="H402" s="154"/>
      <c r="I402" s="154"/>
      <c r="J402" s="129"/>
      <c r="K402" s="161"/>
      <c r="L402" s="163"/>
      <c r="M402" s="129"/>
      <c r="N402" s="161"/>
      <c r="O402" s="129"/>
      <c r="P402" s="159"/>
      <c r="Q402" s="129"/>
      <c r="R402" s="159"/>
      <c r="S402" s="157"/>
      <c r="T402" s="178"/>
      <c r="U402" s="180"/>
      <c r="V402" s="157"/>
      <c r="W402" s="178"/>
      <c r="X402" s="180"/>
      <c r="Y402" s="157"/>
      <c r="Z402" s="183"/>
      <c r="AA402" s="183"/>
      <c r="AB402" s="183"/>
      <c r="AC402" s="183"/>
      <c r="AD402" s="171"/>
      <c r="AE402" s="112"/>
      <c r="AF402" s="165"/>
      <c r="AG402" s="165"/>
      <c r="AH402" s="174"/>
      <c r="AI402" s="175"/>
      <c r="AJ402" s="175"/>
      <c r="AK402" s="175"/>
      <c r="AL402" s="176"/>
      <c r="AM402" s="167"/>
      <c r="AN402" s="167"/>
      <c r="AO402" s="169"/>
      <c r="AQ402" s="185"/>
      <c r="AR402" s="185"/>
      <c r="AU402" s="344"/>
    </row>
    <row r="403" spans="1:47" ht="18" customHeight="1" x14ac:dyDescent="0.2">
      <c r="A403" s="130"/>
      <c r="B403" s="132"/>
      <c r="C403" s="133"/>
      <c r="D403" s="133"/>
      <c r="E403" s="133"/>
      <c r="F403" s="134"/>
      <c r="G403" s="151"/>
      <c r="H403" s="153"/>
      <c r="I403" s="155"/>
      <c r="J403" s="128"/>
      <c r="K403" s="160"/>
      <c r="L403" s="162"/>
      <c r="M403" s="128"/>
      <c r="N403" s="160"/>
      <c r="O403" s="128"/>
      <c r="P403" s="158"/>
      <c r="Q403" s="128"/>
      <c r="R403" s="158"/>
      <c r="S403" s="156"/>
      <c r="T403" s="177"/>
      <c r="U403" s="179"/>
      <c r="V403" s="156"/>
      <c r="W403" s="177"/>
      <c r="X403" s="179"/>
      <c r="Y403" s="181"/>
      <c r="Z403" s="182"/>
      <c r="AA403" s="184"/>
      <c r="AB403" s="184"/>
      <c r="AC403" s="184"/>
      <c r="AD403" s="170"/>
      <c r="AE403" s="12"/>
      <c r="AF403" s="164"/>
      <c r="AG403" s="164"/>
      <c r="AH403" s="132"/>
      <c r="AI403" s="172"/>
      <c r="AJ403" s="172"/>
      <c r="AK403" s="172"/>
      <c r="AL403" s="173"/>
      <c r="AM403" s="166"/>
      <c r="AN403" s="166"/>
      <c r="AO403" s="168"/>
      <c r="AQ403" s="185">
        <f>IF(G403="x", 1,0)</f>
        <v>0</v>
      </c>
      <c r="AR403" s="185">
        <f>IF(H403="x", 1,0)</f>
        <v>0</v>
      </c>
      <c r="AU403" s="344" t="str">
        <f>IF(A403="","",12)</f>
        <v/>
      </c>
    </row>
    <row r="404" spans="1:47" ht="18" customHeight="1" thickBot="1" x14ac:dyDescent="0.25">
      <c r="A404" s="131"/>
      <c r="B404" s="135"/>
      <c r="C404" s="136"/>
      <c r="D404" s="136"/>
      <c r="E404" s="136"/>
      <c r="F404" s="137"/>
      <c r="G404" s="152"/>
      <c r="H404" s="154"/>
      <c r="I404" s="154"/>
      <c r="J404" s="129"/>
      <c r="K404" s="161"/>
      <c r="L404" s="163"/>
      <c r="M404" s="129"/>
      <c r="N404" s="161"/>
      <c r="O404" s="129"/>
      <c r="P404" s="159"/>
      <c r="Q404" s="129"/>
      <c r="R404" s="159"/>
      <c r="S404" s="157"/>
      <c r="T404" s="178"/>
      <c r="U404" s="180"/>
      <c r="V404" s="157"/>
      <c r="W404" s="178"/>
      <c r="X404" s="180"/>
      <c r="Y404" s="157"/>
      <c r="Z404" s="183"/>
      <c r="AA404" s="183"/>
      <c r="AB404" s="183"/>
      <c r="AC404" s="183"/>
      <c r="AD404" s="171"/>
      <c r="AE404" s="112"/>
      <c r="AF404" s="165"/>
      <c r="AG404" s="165"/>
      <c r="AH404" s="174"/>
      <c r="AI404" s="175"/>
      <c r="AJ404" s="175"/>
      <c r="AK404" s="175"/>
      <c r="AL404" s="176"/>
      <c r="AM404" s="167"/>
      <c r="AN404" s="167"/>
      <c r="AO404" s="169"/>
      <c r="AQ404" s="185"/>
      <c r="AR404" s="185"/>
      <c r="AU404" s="344"/>
    </row>
    <row r="405" spans="1:47" ht="18" customHeight="1" x14ac:dyDescent="0.2">
      <c r="A405" s="130"/>
      <c r="B405" s="132"/>
      <c r="C405" s="133"/>
      <c r="D405" s="133"/>
      <c r="E405" s="133"/>
      <c r="F405" s="134"/>
      <c r="G405" s="151"/>
      <c r="H405" s="153"/>
      <c r="I405" s="155"/>
      <c r="J405" s="128"/>
      <c r="K405" s="160"/>
      <c r="L405" s="162"/>
      <c r="M405" s="128"/>
      <c r="N405" s="160"/>
      <c r="O405" s="128"/>
      <c r="P405" s="158"/>
      <c r="Q405" s="128"/>
      <c r="R405" s="158"/>
      <c r="S405" s="156"/>
      <c r="T405" s="177"/>
      <c r="U405" s="179"/>
      <c r="V405" s="156"/>
      <c r="W405" s="177"/>
      <c r="X405" s="179"/>
      <c r="Y405" s="181"/>
      <c r="Z405" s="182"/>
      <c r="AA405" s="184"/>
      <c r="AB405" s="184"/>
      <c r="AC405" s="184"/>
      <c r="AD405" s="170"/>
      <c r="AE405" s="12"/>
      <c r="AF405" s="164"/>
      <c r="AG405" s="164"/>
      <c r="AH405" s="132"/>
      <c r="AI405" s="172"/>
      <c r="AJ405" s="172"/>
      <c r="AK405" s="172"/>
      <c r="AL405" s="173"/>
      <c r="AM405" s="166"/>
      <c r="AN405" s="166"/>
      <c r="AO405" s="168"/>
      <c r="AQ405" s="185">
        <f>IF(G405="x", 1,0)</f>
        <v>0</v>
      </c>
      <c r="AR405" s="185">
        <f>IF(H405="x", 1,0)</f>
        <v>0</v>
      </c>
      <c r="AU405" s="344" t="str">
        <f>IF(A405="","",12)</f>
        <v/>
      </c>
    </row>
    <row r="406" spans="1:47" ht="18" customHeight="1" thickBot="1" x14ac:dyDescent="0.25">
      <c r="A406" s="131"/>
      <c r="B406" s="135"/>
      <c r="C406" s="136"/>
      <c r="D406" s="136"/>
      <c r="E406" s="136"/>
      <c r="F406" s="137"/>
      <c r="G406" s="152"/>
      <c r="H406" s="154"/>
      <c r="I406" s="154"/>
      <c r="J406" s="129"/>
      <c r="K406" s="161"/>
      <c r="L406" s="163"/>
      <c r="M406" s="129"/>
      <c r="N406" s="161"/>
      <c r="O406" s="129"/>
      <c r="P406" s="159"/>
      <c r="Q406" s="129"/>
      <c r="R406" s="159"/>
      <c r="S406" s="157"/>
      <c r="T406" s="178"/>
      <c r="U406" s="180"/>
      <c r="V406" s="157"/>
      <c r="W406" s="178"/>
      <c r="X406" s="180"/>
      <c r="Y406" s="157"/>
      <c r="Z406" s="183"/>
      <c r="AA406" s="183"/>
      <c r="AB406" s="183"/>
      <c r="AC406" s="183"/>
      <c r="AD406" s="171"/>
      <c r="AE406" s="112"/>
      <c r="AF406" s="165"/>
      <c r="AG406" s="165"/>
      <c r="AH406" s="174"/>
      <c r="AI406" s="175"/>
      <c r="AJ406" s="175"/>
      <c r="AK406" s="175"/>
      <c r="AL406" s="176"/>
      <c r="AM406" s="167"/>
      <c r="AN406" s="167"/>
      <c r="AO406" s="169"/>
      <c r="AQ406" s="185"/>
      <c r="AR406" s="185"/>
      <c r="AU406" s="344"/>
    </row>
    <row r="407" spans="1:47" ht="18" customHeight="1" x14ac:dyDescent="0.2">
      <c r="A407" s="130"/>
      <c r="B407" s="132"/>
      <c r="C407" s="133"/>
      <c r="D407" s="133"/>
      <c r="E407" s="133"/>
      <c r="F407" s="134"/>
      <c r="G407" s="151"/>
      <c r="H407" s="153"/>
      <c r="I407" s="155"/>
      <c r="J407" s="128"/>
      <c r="K407" s="160"/>
      <c r="L407" s="162"/>
      <c r="M407" s="128"/>
      <c r="N407" s="160"/>
      <c r="O407" s="128"/>
      <c r="P407" s="158"/>
      <c r="Q407" s="128"/>
      <c r="R407" s="158"/>
      <c r="S407" s="156"/>
      <c r="T407" s="177"/>
      <c r="U407" s="179"/>
      <c r="V407" s="156"/>
      <c r="W407" s="177"/>
      <c r="X407" s="179"/>
      <c r="Y407" s="181"/>
      <c r="Z407" s="182"/>
      <c r="AA407" s="184"/>
      <c r="AB407" s="184"/>
      <c r="AC407" s="184"/>
      <c r="AD407" s="170"/>
      <c r="AE407" s="12"/>
      <c r="AF407" s="164"/>
      <c r="AG407" s="164"/>
      <c r="AH407" s="132"/>
      <c r="AI407" s="172"/>
      <c r="AJ407" s="172"/>
      <c r="AK407" s="172"/>
      <c r="AL407" s="173"/>
      <c r="AM407" s="166"/>
      <c r="AN407" s="166"/>
      <c r="AO407" s="168"/>
      <c r="AQ407" s="185">
        <f>IF(G407="x", 1,0)</f>
        <v>0</v>
      </c>
      <c r="AR407" s="185">
        <f>IF(H407="x", 1,0)</f>
        <v>0</v>
      </c>
      <c r="AU407" s="344" t="str">
        <f>IF(A407="","",12)</f>
        <v/>
      </c>
    </row>
    <row r="408" spans="1:47" ht="18" customHeight="1" thickBot="1" x14ac:dyDescent="0.25">
      <c r="A408" s="131"/>
      <c r="B408" s="135"/>
      <c r="C408" s="136"/>
      <c r="D408" s="136"/>
      <c r="E408" s="136"/>
      <c r="F408" s="137"/>
      <c r="G408" s="152"/>
      <c r="H408" s="154"/>
      <c r="I408" s="154"/>
      <c r="J408" s="129"/>
      <c r="K408" s="161"/>
      <c r="L408" s="163"/>
      <c r="M408" s="129"/>
      <c r="N408" s="161"/>
      <c r="O408" s="129"/>
      <c r="P408" s="159"/>
      <c r="Q408" s="129"/>
      <c r="R408" s="159"/>
      <c r="S408" s="157"/>
      <c r="T408" s="178"/>
      <c r="U408" s="180"/>
      <c r="V408" s="157"/>
      <c r="W408" s="178"/>
      <c r="X408" s="180"/>
      <c r="Y408" s="157"/>
      <c r="Z408" s="183"/>
      <c r="AA408" s="183"/>
      <c r="AB408" s="183"/>
      <c r="AC408" s="183"/>
      <c r="AD408" s="171"/>
      <c r="AE408" s="112"/>
      <c r="AF408" s="165"/>
      <c r="AG408" s="165"/>
      <c r="AH408" s="174"/>
      <c r="AI408" s="175"/>
      <c r="AJ408" s="175"/>
      <c r="AK408" s="175"/>
      <c r="AL408" s="176"/>
      <c r="AM408" s="167"/>
      <c r="AN408" s="167"/>
      <c r="AO408" s="169"/>
      <c r="AQ408" s="185"/>
      <c r="AR408" s="185"/>
      <c r="AU408" s="344"/>
    </row>
    <row r="409" spans="1:47" ht="18" customHeight="1" x14ac:dyDescent="0.2">
      <c r="A409" s="130"/>
      <c r="B409" s="132"/>
      <c r="C409" s="133"/>
      <c r="D409" s="133"/>
      <c r="E409" s="133"/>
      <c r="F409" s="134"/>
      <c r="G409" s="151"/>
      <c r="H409" s="153"/>
      <c r="I409" s="155"/>
      <c r="J409" s="128"/>
      <c r="K409" s="160"/>
      <c r="L409" s="162"/>
      <c r="M409" s="128"/>
      <c r="N409" s="160"/>
      <c r="O409" s="128"/>
      <c r="P409" s="158"/>
      <c r="Q409" s="128"/>
      <c r="R409" s="158"/>
      <c r="S409" s="156"/>
      <c r="T409" s="177"/>
      <c r="U409" s="179"/>
      <c r="V409" s="156"/>
      <c r="W409" s="177"/>
      <c r="X409" s="179"/>
      <c r="Y409" s="181"/>
      <c r="Z409" s="182"/>
      <c r="AA409" s="184"/>
      <c r="AB409" s="184"/>
      <c r="AC409" s="184"/>
      <c r="AD409" s="170"/>
      <c r="AE409" s="12"/>
      <c r="AF409" s="164"/>
      <c r="AG409" s="164"/>
      <c r="AH409" s="132"/>
      <c r="AI409" s="172"/>
      <c r="AJ409" s="172"/>
      <c r="AK409" s="172"/>
      <c r="AL409" s="173"/>
      <c r="AM409" s="166"/>
      <c r="AN409" s="166"/>
      <c r="AO409" s="168"/>
      <c r="AQ409" s="185">
        <f>IF(G409="x", 1,0)</f>
        <v>0</v>
      </c>
      <c r="AR409" s="185">
        <f>IF(H409="x", 1,0)</f>
        <v>0</v>
      </c>
      <c r="AU409" s="344" t="str">
        <f>IF(A409="","",12)</f>
        <v/>
      </c>
    </row>
    <row r="410" spans="1:47" ht="18" customHeight="1" thickBot="1" x14ac:dyDescent="0.25">
      <c r="A410" s="131"/>
      <c r="B410" s="135"/>
      <c r="C410" s="136"/>
      <c r="D410" s="136"/>
      <c r="E410" s="136"/>
      <c r="F410" s="137"/>
      <c r="G410" s="152"/>
      <c r="H410" s="154"/>
      <c r="I410" s="154"/>
      <c r="J410" s="129"/>
      <c r="K410" s="161"/>
      <c r="L410" s="163"/>
      <c r="M410" s="129"/>
      <c r="N410" s="161"/>
      <c r="O410" s="129"/>
      <c r="P410" s="159"/>
      <c r="Q410" s="129"/>
      <c r="R410" s="159"/>
      <c r="S410" s="157"/>
      <c r="T410" s="178"/>
      <c r="U410" s="180"/>
      <c r="V410" s="157"/>
      <c r="W410" s="178"/>
      <c r="X410" s="180"/>
      <c r="Y410" s="157"/>
      <c r="Z410" s="183"/>
      <c r="AA410" s="183"/>
      <c r="AB410" s="183"/>
      <c r="AC410" s="183"/>
      <c r="AD410" s="171"/>
      <c r="AE410" s="112"/>
      <c r="AF410" s="165"/>
      <c r="AG410" s="165"/>
      <c r="AH410" s="174"/>
      <c r="AI410" s="175"/>
      <c r="AJ410" s="175"/>
      <c r="AK410" s="175"/>
      <c r="AL410" s="176"/>
      <c r="AM410" s="167"/>
      <c r="AN410" s="167"/>
      <c r="AO410" s="169"/>
      <c r="AQ410" s="185"/>
      <c r="AR410" s="185"/>
      <c r="AU410" s="344"/>
    </row>
    <row r="411" spans="1:47" ht="18" customHeight="1" x14ac:dyDescent="0.2">
      <c r="A411" s="130"/>
      <c r="B411" s="132"/>
      <c r="C411" s="133"/>
      <c r="D411" s="133"/>
      <c r="E411" s="133"/>
      <c r="F411" s="134"/>
      <c r="G411" s="151"/>
      <c r="H411" s="153"/>
      <c r="I411" s="155"/>
      <c r="J411" s="128"/>
      <c r="K411" s="160"/>
      <c r="L411" s="162"/>
      <c r="M411" s="128"/>
      <c r="N411" s="160"/>
      <c r="O411" s="128"/>
      <c r="P411" s="158"/>
      <c r="Q411" s="128"/>
      <c r="R411" s="158"/>
      <c r="S411" s="156"/>
      <c r="T411" s="177"/>
      <c r="U411" s="179"/>
      <c r="V411" s="156"/>
      <c r="W411" s="177"/>
      <c r="X411" s="179"/>
      <c r="Y411" s="181"/>
      <c r="Z411" s="182"/>
      <c r="AA411" s="184"/>
      <c r="AB411" s="184"/>
      <c r="AC411" s="184"/>
      <c r="AD411" s="170"/>
      <c r="AE411" s="12"/>
      <c r="AF411" s="164"/>
      <c r="AG411" s="164"/>
      <c r="AH411" s="132"/>
      <c r="AI411" s="172"/>
      <c r="AJ411" s="172"/>
      <c r="AK411" s="172"/>
      <c r="AL411" s="173"/>
      <c r="AM411" s="166"/>
      <c r="AN411" s="166"/>
      <c r="AO411" s="168"/>
      <c r="AQ411" s="185">
        <f>IF(G411="x", 1,0)</f>
        <v>0</v>
      </c>
      <c r="AR411" s="185">
        <f>IF(H411="x", 1,0)</f>
        <v>0</v>
      </c>
      <c r="AU411" s="344" t="str">
        <f>IF(A411="","",12)</f>
        <v/>
      </c>
    </row>
    <row r="412" spans="1:47" ht="18" customHeight="1" thickBot="1" x14ac:dyDescent="0.25">
      <c r="A412" s="131"/>
      <c r="B412" s="135"/>
      <c r="C412" s="136"/>
      <c r="D412" s="136"/>
      <c r="E412" s="136"/>
      <c r="F412" s="137"/>
      <c r="G412" s="152"/>
      <c r="H412" s="154"/>
      <c r="I412" s="154"/>
      <c r="J412" s="129"/>
      <c r="K412" s="161"/>
      <c r="L412" s="163"/>
      <c r="M412" s="129"/>
      <c r="N412" s="161"/>
      <c r="O412" s="129"/>
      <c r="P412" s="159"/>
      <c r="Q412" s="129"/>
      <c r="R412" s="159"/>
      <c r="S412" s="157"/>
      <c r="T412" s="178"/>
      <c r="U412" s="180"/>
      <c r="V412" s="157"/>
      <c r="W412" s="178"/>
      <c r="X412" s="180"/>
      <c r="Y412" s="157"/>
      <c r="Z412" s="183"/>
      <c r="AA412" s="183"/>
      <c r="AB412" s="183"/>
      <c r="AC412" s="183"/>
      <c r="AD412" s="171"/>
      <c r="AE412" s="112"/>
      <c r="AF412" s="165"/>
      <c r="AG412" s="165"/>
      <c r="AH412" s="174"/>
      <c r="AI412" s="175"/>
      <c r="AJ412" s="175"/>
      <c r="AK412" s="175"/>
      <c r="AL412" s="176"/>
      <c r="AM412" s="167"/>
      <c r="AN412" s="167"/>
      <c r="AO412" s="169"/>
      <c r="AQ412" s="185"/>
      <c r="AR412" s="185"/>
      <c r="AU412" s="344"/>
    </row>
    <row r="413" spans="1:47" ht="18" customHeight="1" x14ac:dyDescent="0.2">
      <c r="A413" s="130"/>
      <c r="B413" s="132"/>
      <c r="C413" s="133"/>
      <c r="D413" s="133"/>
      <c r="E413" s="133"/>
      <c r="F413" s="134"/>
      <c r="G413" s="151"/>
      <c r="H413" s="153"/>
      <c r="I413" s="155"/>
      <c r="J413" s="128"/>
      <c r="K413" s="160"/>
      <c r="L413" s="162"/>
      <c r="M413" s="128"/>
      <c r="N413" s="160"/>
      <c r="O413" s="128"/>
      <c r="P413" s="158"/>
      <c r="Q413" s="128"/>
      <c r="R413" s="158"/>
      <c r="S413" s="156"/>
      <c r="T413" s="177"/>
      <c r="U413" s="179"/>
      <c r="V413" s="156"/>
      <c r="W413" s="177"/>
      <c r="X413" s="179"/>
      <c r="Y413" s="181"/>
      <c r="Z413" s="182"/>
      <c r="AA413" s="184"/>
      <c r="AB413" s="184"/>
      <c r="AC413" s="184"/>
      <c r="AD413" s="170"/>
      <c r="AE413" s="12"/>
      <c r="AF413" s="164"/>
      <c r="AG413" s="164"/>
      <c r="AH413" s="132"/>
      <c r="AI413" s="172"/>
      <c r="AJ413" s="172"/>
      <c r="AK413" s="172"/>
      <c r="AL413" s="173"/>
      <c r="AM413" s="166"/>
      <c r="AN413" s="166"/>
      <c r="AO413" s="168"/>
      <c r="AQ413" s="185">
        <f>IF(G413="x", 1,0)</f>
        <v>0</v>
      </c>
      <c r="AR413" s="185">
        <f>IF(H413="x", 1,0)</f>
        <v>0</v>
      </c>
      <c r="AU413" s="344" t="str">
        <f>IF(A413="","",12)</f>
        <v/>
      </c>
    </row>
    <row r="414" spans="1:47" ht="18" customHeight="1" thickBot="1" x14ac:dyDescent="0.25">
      <c r="A414" s="131"/>
      <c r="B414" s="135"/>
      <c r="C414" s="136"/>
      <c r="D414" s="136"/>
      <c r="E414" s="136"/>
      <c r="F414" s="137"/>
      <c r="G414" s="152"/>
      <c r="H414" s="154"/>
      <c r="I414" s="154"/>
      <c r="J414" s="129"/>
      <c r="K414" s="161"/>
      <c r="L414" s="163"/>
      <c r="M414" s="129"/>
      <c r="N414" s="161"/>
      <c r="O414" s="129"/>
      <c r="P414" s="159"/>
      <c r="Q414" s="129"/>
      <c r="R414" s="159"/>
      <c r="S414" s="157"/>
      <c r="T414" s="178"/>
      <c r="U414" s="180"/>
      <c r="V414" s="157"/>
      <c r="W414" s="178"/>
      <c r="X414" s="180"/>
      <c r="Y414" s="157"/>
      <c r="Z414" s="183"/>
      <c r="AA414" s="183"/>
      <c r="AB414" s="183"/>
      <c r="AC414" s="183"/>
      <c r="AD414" s="171"/>
      <c r="AE414" s="112"/>
      <c r="AF414" s="165"/>
      <c r="AG414" s="165"/>
      <c r="AH414" s="174"/>
      <c r="AI414" s="175"/>
      <c r="AJ414" s="175"/>
      <c r="AK414" s="175"/>
      <c r="AL414" s="176"/>
      <c r="AM414" s="167"/>
      <c r="AN414" s="167"/>
      <c r="AO414" s="169"/>
      <c r="AQ414" s="185"/>
      <c r="AR414" s="185"/>
      <c r="AU414" s="344"/>
    </row>
    <row r="415" spans="1:47" ht="18" customHeight="1" x14ac:dyDescent="0.2">
      <c r="A415" s="130"/>
      <c r="B415" s="132"/>
      <c r="C415" s="133"/>
      <c r="D415" s="133"/>
      <c r="E415" s="133"/>
      <c r="F415" s="134"/>
      <c r="G415" s="151"/>
      <c r="H415" s="153"/>
      <c r="I415" s="155"/>
      <c r="J415" s="128"/>
      <c r="K415" s="160"/>
      <c r="L415" s="162"/>
      <c r="M415" s="128"/>
      <c r="N415" s="160"/>
      <c r="O415" s="128"/>
      <c r="P415" s="158"/>
      <c r="Q415" s="128"/>
      <c r="R415" s="158"/>
      <c r="S415" s="156"/>
      <c r="T415" s="177"/>
      <c r="U415" s="179"/>
      <c r="V415" s="156"/>
      <c r="W415" s="177"/>
      <c r="X415" s="179"/>
      <c r="Y415" s="181"/>
      <c r="Z415" s="182"/>
      <c r="AA415" s="184"/>
      <c r="AB415" s="184"/>
      <c r="AC415" s="184"/>
      <c r="AD415" s="170"/>
      <c r="AE415" s="12"/>
      <c r="AF415" s="164"/>
      <c r="AG415" s="164"/>
      <c r="AH415" s="132"/>
      <c r="AI415" s="172"/>
      <c r="AJ415" s="172"/>
      <c r="AK415" s="172"/>
      <c r="AL415" s="173"/>
      <c r="AM415" s="166"/>
      <c r="AN415" s="166"/>
      <c r="AO415" s="168"/>
      <c r="AQ415" s="185">
        <f>IF(G415="x", 1,0)</f>
        <v>0</v>
      </c>
      <c r="AR415" s="185">
        <f>IF(H415="x", 1,0)</f>
        <v>0</v>
      </c>
      <c r="AU415" s="344" t="str">
        <f>IF(A415="","",12)</f>
        <v/>
      </c>
    </row>
    <row r="416" spans="1:47" ht="18" customHeight="1" thickBot="1" x14ac:dyDescent="0.25">
      <c r="A416" s="131"/>
      <c r="B416" s="135"/>
      <c r="C416" s="136"/>
      <c r="D416" s="136"/>
      <c r="E416" s="136"/>
      <c r="F416" s="137"/>
      <c r="G416" s="152"/>
      <c r="H416" s="154"/>
      <c r="I416" s="154"/>
      <c r="J416" s="129"/>
      <c r="K416" s="161"/>
      <c r="L416" s="163"/>
      <c r="M416" s="129"/>
      <c r="N416" s="161"/>
      <c r="O416" s="129"/>
      <c r="P416" s="159"/>
      <c r="Q416" s="129"/>
      <c r="R416" s="159"/>
      <c r="S416" s="157"/>
      <c r="T416" s="178"/>
      <c r="U416" s="180"/>
      <c r="V416" s="157"/>
      <c r="W416" s="178"/>
      <c r="X416" s="180"/>
      <c r="Y416" s="157"/>
      <c r="Z416" s="183"/>
      <c r="AA416" s="183"/>
      <c r="AB416" s="183"/>
      <c r="AC416" s="183"/>
      <c r="AD416" s="171"/>
      <c r="AE416" s="112"/>
      <c r="AF416" s="165"/>
      <c r="AG416" s="165"/>
      <c r="AH416" s="174"/>
      <c r="AI416" s="175"/>
      <c r="AJ416" s="175"/>
      <c r="AK416" s="175"/>
      <c r="AL416" s="176"/>
      <c r="AM416" s="167"/>
      <c r="AN416" s="167"/>
      <c r="AO416" s="169"/>
      <c r="AQ416" s="185"/>
      <c r="AR416" s="185"/>
      <c r="AU416" s="344"/>
    </row>
    <row r="417" spans="1:47" ht="18" customHeight="1" x14ac:dyDescent="0.2">
      <c r="A417" s="130"/>
      <c r="B417" s="132"/>
      <c r="C417" s="133"/>
      <c r="D417" s="133"/>
      <c r="E417" s="133"/>
      <c r="F417" s="134"/>
      <c r="G417" s="151"/>
      <c r="H417" s="153"/>
      <c r="I417" s="155"/>
      <c r="J417" s="128"/>
      <c r="K417" s="160"/>
      <c r="L417" s="162"/>
      <c r="M417" s="128"/>
      <c r="N417" s="160"/>
      <c r="O417" s="128"/>
      <c r="P417" s="158"/>
      <c r="Q417" s="128"/>
      <c r="R417" s="158"/>
      <c r="S417" s="156"/>
      <c r="T417" s="177"/>
      <c r="U417" s="179"/>
      <c r="V417" s="156"/>
      <c r="W417" s="177"/>
      <c r="X417" s="179"/>
      <c r="Y417" s="181"/>
      <c r="Z417" s="182"/>
      <c r="AA417" s="184"/>
      <c r="AB417" s="184"/>
      <c r="AC417" s="184"/>
      <c r="AD417" s="170"/>
      <c r="AE417" s="12"/>
      <c r="AF417" s="164"/>
      <c r="AG417" s="164"/>
      <c r="AH417" s="132"/>
      <c r="AI417" s="172"/>
      <c r="AJ417" s="172"/>
      <c r="AK417" s="172"/>
      <c r="AL417" s="173"/>
      <c r="AM417" s="166"/>
      <c r="AN417" s="166"/>
      <c r="AO417" s="168"/>
      <c r="AQ417" s="185">
        <f>IF(G417="x", 1,0)</f>
        <v>0</v>
      </c>
      <c r="AR417" s="185">
        <f>IF(H417="x", 1,0)</f>
        <v>0</v>
      </c>
      <c r="AU417" s="344" t="str">
        <f>IF(A417="","",12)</f>
        <v/>
      </c>
    </row>
    <row r="418" spans="1:47" ht="18" customHeight="1" thickBot="1" x14ac:dyDescent="0.25">
      <c r="A418" s="131"/>
      <c r="B418" s="135"/>
      <c r="C418" s="136"/>
      <c r="D418" s="136"/>
      <c r="E418" s="136"/>
      <c r="F418" s="137"/>
      <c r="G418" s="152"/>
      <c r="H418" s="154"/>
      <c r="I418" s="154"/>
      <c r="J418" s="129"/>
      <c r="K418" s="161"/>
      <c r="L418" s="163"/>
      <c r="M418" s="129"/>
      <c r="N418" s="161"/>
      <c r="O418" s="129"/>
      <c r="P418" s="159"/>
      <c r="Q418" s="129"/>
      <c r="R418" s="159"/>
      <c r="S418" s="157"/>
      <c r="T418" s="178"/>
      <c r="U418" s="180"/>
      <c r="V418" s="157"/>
      <c r="W418" s="178"/>
      <c r="X418" s="180"/>
      <c r="Y418" s="157"/>
      <c r="Z418" s="183"/>
      <c r="AA418" s="183"/>
      <c r="AB418" s="183"/>
      <c r="AC418" s="183"/>
      <c r="AD418" s="171"/>
      <c r="AE418" s="112"/>
      <c r="AF418" s="165"/>
      <c r="AG418" s="165"/>
      <c r="AH418" s="174"/>
      <c r="AI418" s="175"/>
      <c r="AJ418" s="175"/>
      <c r="AK418" s="175"/>
      <c r="AL418" s="176"/>
      <c r="AM418" s="167"/>
      <c r="AN418" s="167"/>
      <c r="AO418" s="169"/>
      <c r="AQ418" s="185"/>
      <c r="AR418" s="185"/>
      <c r="AU418" s="344"/>
    </row>
    <row r="419" spans="1:47" ht="18" customHeight="1" x14ac:dyDescent="0.2">
      <c r="A419" s="130"/>
      <c r="B419" s="132"/>
      <c r="C419" s="133"/>
      <c r="D419" s="133"/>
      <c r="E419" s="133"/>
      <c r="F419" s="134"/>
      <c r="G419" s="151"/>
      <c r="H419" s="153"/>
      <c r="I419" s="155"/>
      <c r="J419" s="128"/>
      <c r="K419" s="160"/>
      <c r="L419" s="162"/>
      <c r="M419" s="128"/>
      <c r="N419" s="160"/>
      <c r="O419" s="128"/>
      <c r="P419" s="158"/>
      <c r="Q419" s="128"/>
      <c r="R419" s="158"/>
      <c r="S419" s="156"/>
      <c r="T419" s="177"/>
      <c r="U419" s="179"/>
      <c r="V419" s="156"/>
      <c r="W419" s="177"/>
      <c r="X419" s="179"/>
      <c r="Y419" s="181"/>
      <c r="Z419" s="182"/>
      <c r="AA419" s="184"/>
      <c r="AB419" s="184"/>
      <c r="AC419" s="184"/>
      <c r="AD419" s="170"/>
      <c r="AE419" s="12"/>
      <c r="AF419" s="164"/>
      <c r="AG419" s="164"/>
      <c r="AH419" s="132"/>
      <c r="AI419" s="172"/>
      <c r="AJ419" s="172"/>
      <c r="AK419" s="172"/>
      <c r="AL419" s="173"/>
      <c r="AM419" s="166"/>
      <c r="AN419" s="166"/>
      <c r="AO419" s="168"/>
      <c r="AQ419" s="185">
        <f>IF(G419="x", 1,0)</f>
        <v>0</v>
      </c>
      <c r="AR419" s="185">
        <f>IF(H419="x", 1,0)</f>
        <v>0</v>
      </c>
      <c r="AU419" s="344" t="str">
        <f>IF(A419="","",12)</f>
        <v/>
      </c>
    </row>
    <row r="420" spans="1:47" ht="18" customHeight="1" thickBot="1" x14ac:dyDescent="0.25">
      <c r="A420" s="131"/>
      <c r="B420" s="135"/>
      <c r="C420" s="136"/>
      <c r="D420" s="136"/>
      <c r="E420" s="136"/>
      <c r="F420" s="137"/>
      <c r="G420" s="152"/>
      <c r="H420" s="154"/>
      <c r="I420" s="154"/>
      <c r="J420" s="129"/>
      <c r="K420" s="161"/>
      <c r="L420" s="163"/>
      <c r="M420" s="129"/>
      <c r="N420" s="161"/>
      <c r="O420" s="129"/>
      <c r="P420" s="159"/>
      <c r="Q420" s="129"/>
      <c r="R420" s="159"/>
      <c r="S420" s="157"/>
      <c r="T420" s="178"/>
      <c r="U420" s="180"/>
      <c r="V420" s="157"/>
      <c r="W420" s="178"/>
      <c r="X420" s="180"/>
      <c r="Y420" s="157"/>
      <c r="Z420" s="183"/>
      <c r="AA420" s="183"/>
      <c r="AB420" s="183"/>
      <c r="AC420" s="183"/>
      <c r="AD420" s="171"/>
      <c r="AE420" s="112"/>
      <c r="AF420" s="165"/>
      <c r="AG420" s="165"/>
      <c r="AH420" s="174"/>
      <c r="AI420" s="175"/>
      <c r="AJ420" s="175"/>
      <c r="AK420" s="175"/>
      <c r="AL420" s="176"/>
      <c r="AM420" s="167"/>
      <c r="AN420" s="167"/>
      <c r="AO420" s="169"/>
      <c r="AQ420" s="185"/>
      <c r="AR420" s="185"/>
      <c r="AU420" s="344"/>
    </row>
    <row r="421" spans="1:47" ht="18" customHeight="1" x14ac:dyDescent="0.2">
      <c r="A421" s="130"/>
      <c r="B421" s="132"/>
      <c r="C421" s="133"/>
      <c r="D421" s="133"/>
      <c r="E421" s="133"/>
      <c r="F421" s="134"/>
      <c r="G421" s="151"/>
      <c r="H421" s="153"/>
      <c r="I421" s="155"/>
      <c r="J421" s="128"/>
      <c r="K421" s="160"/>
      <c r="L421" s="162"/>
      <c r="M421" s="128"/>
      <c r="N421" s="160"/>
      <c r="O421" s="128"/>
      <c r="P421" s="158"/>
      <c r="Q421" s="128"/>
      <c r="R421" s="158"/>
      <c r="S421" s="156"/>
      <c r="T421" s="177"/>
      <c r="U421" s="179"/>
      <c r="V421" s="156"/>
      <c r="W421" s="177"/>
      <c r="X421" s="179"/>
      <c r="Y421" s="181"/>
      <c r="Z421" s="182"/>
      <c r="AA421" s="184"/>
      <c r="AB421" s="184"/>
      <c r="AC421" s="184"/>
      <c r="AD421" s="170"/>
      <c r="AE421" s="12"/>
      <c r="AF421" s="164"/>
      <c r="AG421" s="164"/>
      <c r="AH421" s="132"/>
      <c r="AI421" s="172"/>
      <c r="AJ421" s="172"/>
      <c r="AK421" s="172"/>
      <c r="AL421" s="173"/>
      <c r="AM421" s="166"/>
      <c r="AN421" s="166"/>
      <c r="AO421" s="168"/>
      <c r="AQ421" s="185">
        <f>IF(G421="x", 1,0)</f>
        <v>0</v>
      </c>
      <c r="AR421" s="185">
        <f>IF(H421="x", 1,0)</f>
        <v>0</v>
      </c>
      <c r="AU421" s="344" t="str">
        <f>IF(A421="","",12)</f>
        <v/>
      </c>
    </row>
    <row r="422" spans="1:47" ht="18" customHeight="1" thickBot="1" x14ac:dyDescent="0.25">
      <c r="A422" s="131"/>
      <c r="B422" s="135"/>
      <c r="C422" s="136"/>
      <c r="D422" s="136"/>
      <c r="E422" s="136"/>
      <c r="F422" s="137"/>
      <c r="G422" s="152"/>
      <c r="H422" s="154"/>
      <c r="I422" s="154"/>
      <c r="J422" s="129"/>
      <c r="K422" s="161"/>
      <c r="L422" s="163"/>
      <c r="M422" s="129"/>
      <c r="N422" s="161"/>
      <c r="O422" s="129"/>
      <c r="P422" s="159"/>
      <c r="Q422" s="129"/>
      <c r="R422" s="159"/>
      <c r="S422" s="157"/>
      <c r="T422" s="178"/>
      <c r="U422" s="180"/>
      <c r="V422" s="157"/>
      <c r="W422" s="178"/>
      <c r="X422" s="180"/>
      <c r="Y422" s="157"/>
      <c r="Z422" s="183"/>
      <c r="AA422" s="183"/>
      <c r="AB422" s="183"/>
      <c r="AC422" s="183"/>
      <c r="AD422" s="171"/>
      <c r="AE422" s="112"/>
      <c r="AF422" s="165"/>
      <c r="AG422" s="165"/>
      <c r="AH422" s="174"/>
      <c r="AI422" s="175"/>
      <c r="AJ422" s="175"/>
      <c r="AK422" s="175"/>
      <c r="AL422" s="176"/>
      <c r="AM422" s="167"/>
      <c r="AN422" s="167"/>
      <c r="AO422" s="169"/>
      <c r="AQ422" s="185"/>
      <c r="AR422" s="185"/>
      <c r="AU422" s="344"/>
    </row>
    <row r="423" spans="1:47" ht="18" customHeight="1" x14ac:dyDescent="0.2">
      <c r="A423" s="130"/>
      <c r="B423" s="132"/>
      <c r="C423" s="133"/>
      <c r="D423" s="133"/>
      <c r="E423" s="133"/>
      <c r="F423" s="134"/>
      <c r="G423" s="151"/>
      <c r="H423" s="153"/>
      <c r="I423" s="155"/>
      <c r="J423" s="128"/>
      <c r="K423" s="160"/>
      <c r="L423" s="162"/>
      <c r="M423" s="128"/>
      <c r="N423" s="160"/>
      <c r="O423" s="128"/>
      <c r="P423" s="158"/>
      <c r="Q423" s="128"/>
      <c r="R423" s="158"/>
      <c r="S423" s="156"/>
      <c r="T423" s="177"/>
      <c r="U423" s="179"/>
      <c r="V423" s="156"/>
      <c r="W423" s="177"/>
      <c r="X423" s="179"/>
      <c r="Y423" s="181"/>
      <c r="Z423" s="182"/>
      <c r="AA423" s="184"/>
      <c r="AB423" s="184"/>
      <c r="AC423" s="184"/>
      <c r="AD423" s="170"/>
      <c r="AE423" s="12"/>
      <c r="AF423" s="164"/>
      <c r="AG423" s="164"/>
      <c r="AH423" s="132"/>
      <c r="AI423" s="172"/>
      <c r="AJ423" s="172"/>
      <c r="AK423" s="172"/>
      <c r="AL423" s="173"/>
      <c r="AM423" s="166"/>
      <c r="AN423" s="166"/>
      <c r="AO423" s="168"/>
      <c r="AQ423" s="185">
        <f>IF(G423="x", 1,0)</f>
        <v>0</v>
      </c>
      <c r="AR423" s="185">
        <f>IF(H423="x", 1,0)</f>
        <v>0</v>
      </c>
      <c r="AU423" s="344" t="str">
        <f>IF(A423="","",12)</f>
        <v/>
      </c>
    </row>
    <row r="424" spans="1:47" ht="18" customHeight="1" thickBot="1" x14ac:dyDescent="0.25">
      <c r="A424" s="131"/>
      <c r="B424" s="135"/>
      <c r="C424" s="136"/>
      <c r="D424" s="136"/>
      <c r="E424" s="136"/>
      <c r="F424" s="137"/>
      <c r="G424" s="152"/>
      <c r="H424" s="154"/>
      <c r="I424" s="154"/>
      <c r="J424" s="129"/>
      <c r="K424" s="161"/>
      <c r="L424" s="163"/>
      <c r="M424" s="129"/>
      <c r="N424" s="161"/>
      <c r="O424" s="129"/>
      <c r="P424" s="159"/>
      <c r="Q424" s="129"/>
      <c r="R424" s="159"/>
      <c r="S424" s="157"/>
      <c r="T424" s="178"/>
      <c r="U424" s="180"/>
      <c r="V424" s="157"/>
      <c r="W424" s="178"/>
      <c r="X424" s="180"/>
      <c r="Y424" s="157"/>
      <c r="Z424" s="183"/>
      <c r="AA424" s="183"/>
      <c r="AB424" s="183"/>
      <c r="AC424" s="183"/>
      <c r="AD424" s="171"/>
      <c r="AE424" s="112"/>
      <c r="AF424" s="165"/>
      <c r="AG424" s="165"/>
      <c r="AH424" s="174"/>
      <c r="AI424" s="175"/>
      <c r="AJ424" s="175"/>
      <c r="AK424" s="175"/>
      <c r="AL424" s="176"/>
      <c r="AM424" s="167"/>
      <c r="AN424" s="167"/>
      <c r="AO424" s="169"/>
      <c r="AQ424" s="185"/>
      <c r="AR424" s="185"/>
      <c r="AU424" s="344"/>
    </row>
    <row r="425" spans="1:47" ht="18" customHeight="1" thickBot="1" x14ac:dyDescent="0.25">
      <c r="A425" s="4"/>
      <c r="B425" s="5"/>
      <c r="C425" s="5"/>
      <c r="D425" s="5"/>
      <c r="E425" s="5"/>
      <c r="F425" s="5"/>
      <c r="G425" s="5"/>
      <c r="H425" s="5"/>
      <c r="I425" s="6"/>
      <c r="J425" s="10"/>
      <c r="K425" s="16"/>
      <c r="L425" s="9"/>
      <c r="M425" s="8"/>
      <c r="N425" s="9"/>
      <c r="O425" s="8"/>
      <c r="P425" s="9"/>
      <c r="Q425" s="9"/>
      <c r="R425" s="9"/>
      <c r="S425" s="3"/>
      <c r="T425" s="8"/>
      <c r="U425" s="9"/>
      <c r="V425" s="3"/>
      <c r="W425" s="8"/>
      <c r="X425" s="9"/>
      <c r="Y425" s="10"/>
      <c r="Z425" s="10"/>
      <c r="AA425" s="10"/>
      <c r="AB425" s="10"/>
      <c r="AC425" s="10"/>
      <c r="AD425" s="10"/>
      <c r="AE425" s="10"/>
      <c r="AF425" s="10"/>
      <c r="AG425" s="10"/>
      <c r="AH425" s="7"/>
      <c r="AI425" s="7"/>
      <c r="AJ425" s="7"/>
      <c r="AK425" s="7"/>
      <c r="AL425" s="7"/>
      <c r="AM425" s="11"/>
      <c r="AN425" s="5"/>
      <c r="AO425" s="5"/>
    </row>
    <row r="426" spans="1:47" ht="18" customHeight="1" thickBot="1" x14ac:dyDescent="0.25">
      <c r="A426" s="42"/>
      <c r="B426" s="43"/>
      <c r="C426" s="43"/>
      <c r="D426" s="43"/>
      <c r="E426" s="43"/>
      <c r="F426" s="43"/>
      <c r="G426" s="43"/>
      <c r="H426" s="43"/>
      <c r="I426" s="44"/>
      <c r="J426" s="145" t="s">
        <v>176</v>
      </c>
      <c r="K426" s="146"/>
      <c r="L426" s="67" t="s">
        <v>177</v>
      </c>
      <c r="M426" s="147" t="s">
        <v>175</v>
      </c>
      <c r="N426" s="147"/>
      <c r="O426" s="147" t="s">
        <v>174</v>
      </c>
      <c r="P426" s="147"/>
      <c r="Q426" s="331" t="s">
        <v>165</v>
      </c>
      <c r="R426" s="216"/>
      <c r="S426" s="147" t="s">
        <v>158</v>
      </c>
      <c r="T426" s="147"/>
      <c r="U426" s="147"/>
      <c r="V426" s="147" t="s">
        <v>159</v>
      </c>
      <c r="W426" s="147"/>
      <c r="X426" s="147"/>
      <c r="Y426" s="10"/>
      <c r="Z426" s="10"/>
      <c r="AA426" s="10"/>
      <c r="AB426" s="10"/>
      <c r="AC426" s="10"/>
      <c r="AD426" s="10"/>
      <c r="AE426" s="10"/>
      <c r="AF426" s="10"/>
      <c r="AG426" s="10"/>
      <c r="AH426" s="7"/>
      <c r="AI426" s="7"/>
      <c r="AJ426" s="7"/>
      <c r="AK426" s="7"/>
      <c r="AL426" s="7"/>
      <c r="AM426" s="11"/>
      <c r="AN426" s="5"/>
      <c r="AO426" s="5"/>
      <c r="AP426" s="17"/>
      <c r="AQ426" s="17"/>
      <c r="AR426" s="17"/>
    </row>
    <row r="427" spans="1:47" ht="18" customHeight="1" thickBot="1" x14ac:dyDescent="0.25">
      <c r="A427" s="148" t="s">
        <v>166</v>
      </c>
      <c r="B427" s="149"/>
      <c r="C427" s="149"/>
      <c r="D427" s="149"/>
      <c r="E427" s="149"/>
      <c r="F427" s="149"/>
      <c r="G427" s="149"/>
      <c r="H427" s="149"/>
      <c r="I427" s="150"/>
      <c r="J427" s="138">
        <f>SUM(K23:K424)</f>
        <v>366</v>
      </c>
      <c r="K427" s="140"/>
      <c r="L427" s="45">
        <f>SUM(L23:L424)</f>
        <v>80</v>
      </c>
      <c r="M427" s="138">
        <f>SUM(N23:N424)</f>
        <v>352</v>
      </c>
      <c r="N427" s="140"/>
      <c r="O427" s="138">
        <f>SUM(P23:P424)</f>
        <v>25</v>
      </c>
      <c r="P427" s="140"/>
      <c r="Q427" s="138">
        <f>SUM(R23:R424)</f>
        <v>1</v>
      </c>
      <c r="R427" s="140"/>
      <c r="S427" s="138">
        <f>SUM(U23:U424)</f>
        <v>49</v>
      </c>
      <c r="T427" s="139"/>
      <c r="U427" s="140"/>
      <c r="V427" s="138">
        <f>SUM(X23:X424)</f>
        <v>0</v>
      </c>
      <c r="W427" s="139"/>
      <c r="X427" s="140"/>
      <c r="Y427" s="104"/>
      <c r="Z427" s="104"/>
      <c r="AA427" s="104"/>
      <c r="AB427" s="104"/>
      <c r="AC427" s="104"/>
      <c r="AD427" s="104"/>
      <c r="AE427" s="104"/>
      <c r="AF427" s="104"/>
      <c r="AG427" s="104"/>
      <c r="AH427" s="104"/>
      <c r="AI427" s="104"/>
      <c r="AJ427" s="104"/>
      <c r="AK427" s="104"/>
      <c r="AL427" s="104"/>
      <c r="AM427" s="104"/>
      <c r="AN427" s="104"/>
      <c r="AO427" s="104"/>
    </row>
  </sheetData>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46">
    <mergeCell ref="AU417:AU418"/>
    <mergeCell ref="AU419:AU420"/>
    <mergeCell ref="AU421:AU422"/>
    <mergeCell ref="AU423:AU424"/>
    <mergeCell ref="AQ411:AQ412"/>
    <mergeCell ref="AR411:AR412"/>
    <mergeCell ref="AQ413:AQ414"/>
    <mergeCell ref="AR413:AR414"/>
    <mergeCell ref="AQ415:AQ416"/>
    <mergeCell ref="AR415:AR416"/>
    <mergeCell ref="AQ417:AQ418"/>
    <mergeCell ref="AR417:AR418"/>
    <mergeCell ref="AQ419:AQ420"/>
    <mergeCell ref="AR419:AR420"/>
    <mergeCell ref="AQ421:AQ422"/>
    <mergeCell ref="AR421:AR422"/>
    <mergeCell ref="AU351:AU352"/>
    <mergeCell ref="AU353:AU354"/>
    <mergeCell ref="AU355:AU356"/>
    <mergeCell ref="AU357:AU358"/>
    <mergeCell ref="AU359:AU360"/>
    <mergeCell ref="AU361:AU362"/>
    <mergeCell ref="AU363:AU364"/>
    <mergeCell ref="AU365:AU366"/>
    <mergeCell ref="AU367:AU368"/>
    <mergeCell ref="AU369:AU370"/>
    <mergeCell ref="AU371:AU372"/>
    <mergeCell ref="AU373:AU374"/>
    <mergeCell ref="AU375:AU376"/>
    <mergeCell ref="AU377:AU378"/>
    <mergeCell ref="AU379:AU380"/>
    <mergeCell ref="AU381:AU382"/>
    <mergeCell ref="AU383:AU384"/>
    <mergeCell ref="AU385:AU386"/>
    <mergeCell ref="AU387:AU388"/>
    <mergeCell ref="AU389:AU390"/>
    <mergeCell ref="AU391:AU392"/>
    <mergeCell ref="AU393:AU394"/>
    <mergeCell ref="AU395:AU396"/>
    <mergeCell ref="AU397:AU398"/>
    <mergeCell ref="AU399:AU400"/>
    <mergeCell ref="AU401:AU402"/>
    <mergeCell ref="AU403:AU404"/>
    <mergeCell ref="AU405:AU406"/>
    <mergeCell ref="AU407:AU408"/>
    <mergeCell ref="AU409:AU410"/>
    <mergeCell ref="AU411:AU412"/>
    <mergeCell ref="AU413:AU414"/>
    <mergeCell ref="AU415:AU416"/>
    <mergeCell ref="AU285:AU286"/>
    <mergeCell ref="AU287:AU288"/>
    <mergeCell ref="AU289:AU290"/>
    <mergeCell ref="AU291:AU292"/>
    <mergeCell ref="AU293:AU294"/>
    <mergeCell ref="AU295:AU296"/>
    <mergeCell ref="AU297:AU298"/>
    <mergeCell ref="AU299:AU300"/>
    <mergeCell ref="AU301:AU302"/>
    <mergeCell ref="AU303:AU304"/>
    <mergeCell ref="AU305:AU306"/>
    <mergeCell ref="AU307:AU308"/>
    <mergeCell ref="AU309:AU310"/>
    <mergeCell ref="AU311:AU312"/>
    <mergeCell ref="AU313:AU314"/>
    <mergeCell ref="AU315:AU316"/>
    <mergeCell ref="AU317:AU318"/>
    <mergeCell ref="AU319:AU320"/>
    <mergeCell ref="AU321:AU322"/>
    <mergeCell ref="AU323:AU324"/>
    <mergeCell ref="AU325:AU326"/>
    <mergeCell ref="AU327:AU328"/>
    <mergeCell ref="AU329:AU330"/>
    <mergeCell ref="AU331:AU332"/>
    <mergeCell ref="AU333:AU334"/>
    <mergeCell ref="AU335:AU336"/>
    <mergeCell ref="AU337:AU338"/>
    <mergeCell ref="AU339:AU340"/>
    <mergeCell ref="AU341:AU342"/>
    <mergeCell ref="AU343:AU344"/>
    <mergeCell ref="AU345:AU346"/>
    <mergeCell ref="AU347:AU348"/>
    <mergeCell ref="AU349:AU350"/>
    <mergeCell ref="AU219:AU220"/>
    <mergeCell ref="AU221:AU222"/>
    <mergeCell ref="AU223:AU224"/>
    <mergeCell ref="AU225:AU226"/>
    <mergeCell ref="AU227:AU228"/>
    <mergeCell ref="AU229:AU230"/>
    <mergeCell ref="AU231:AU232"/>
    <mergeCell ref="AU233:AU234"/>
    <mergeCell ref="AU235:AU236"/>
    <mergeCell ref="AU237:AU238"/>
    <mergeCell ref="AU239:AU240"/>
    <mergeCell ref="AU241:AU242"/>
    <mergeCell ref="AU243:AU244"/>
    <mergeCell ref="AU245:AU246"/>
    <mergeCell ref="AU247:AU248"/>
    <mergeCell ref="AU249:AU250"/>
    <mergeCell ref="AU251:AU252"/>
    <mergeCell ref="AU253:AU254"/>
    <mergeCell ref="AU255:AU256"/>
    <mergeCell ref="AU257:AU258"/>
    <mergeCell ref="AU259:AU260"/>
    <mergeCell ref="AU261:AU262"/>
    <mergeCell ref="AU263:AU264"/>
    <mergeCell ref="AU265:AU266"/>
    <mergeCell ref="AU267:AU268"/>
    <mergeCell ref="AU269:AU270"/>
    <mergeCell ref="AU271:AU272"/>
    <mergeCell ref="AU273:AU274"/>
    <mergeCell ref="AU275:AU276"/>
    <mergeCell ref="AU277:AU278"/>
    <mergeCell ref="AU279:AU280"/>
    <mergeCell ref="AU281:AU282"/>
    <mergeCell ref="AU283:AU284"/>
    <mergeCell ref="AU153:AU154"/>
    <mergeCell ref="AU155:AU156"/>
    <mergeCell ref="AU157:AU158"/>
    <mergeCell ref="AU159:AU160"/>
    <mergeCell ref="AU161:AU162"/>
    <mergeCell ref="AU163:AU164"/>
    <mergeCell ref="AU165:AU166"/>
    <mergeCell ref="AU167:AU168"/>
    <mergeCell ref="AU169:AU170"/>
    <mergeCell ref="AU189:AU190"/>
    <mergeCell ref="AU191:AU192"/>
    <mergeCell ref="AU193:AU194"/>
    <mergeCell ref="AU171:AU172"/>
    <mergeCell ref="AU173:AU174"/>
    <mergeCell ref="AU175:AU176"/>
    <mergeCell ref="AU177:AU178"/>
    <mergeCell ref="AU179:AU180"/>
    <mergeCell ref="AU181:AU182"/>
    <mergeCell ref="AU209:AU210"/>
    <mergeCell ref="AU211:AU212"/>
    <mergeCell ref="AU213:AU214"/>
    <mergeCell ref="AU215:AU216"/>
    <mergeCell ref="AU217:AU218"/>
    <mergeCell ref="AU195:AU196"/>
    <mergeCell ref="AU197:AU198"/>
    <mergeCell ref="AU199:AU200"/>
    <mergeCell ref="AU201:AU202"/>
    <mergeCell ref="AU203:AU204"/>
    <mergeCell ref="AU89:AU90"/>
    <mergeCell ref="AU91:AU92"/>
    <mergeCell ref="AU93:AU94"/>
    <mergeCell ref="AU95:AU96"/>
    <mergeCell ref="AU97:AU98"/>
    <mergeCell ref="AU207:AU208"/>
    <mergeCell ref="AU205:AU206"/>
    <mergeCell ref="AU183:AU184"/>
    <mergeCell ref="AU185:AU186"/>
    <mergeCell ref="AU187:AU188"/>
    <mergeCell ref="AU99:AU100"/>
    <mergeCell ref="AU101:AU102"/>
    <mergeCell ref="AU103:AU104"/>
    <mergeCell ref="AU105:AU106"/>
    <mergeCell ref="AU107:AU108"/>
    <mergeCell ref="AU109:AU110"/>
    <mergeCell ref="AU111:AU112"/>
    <mergeCell ref="AU113:AU114"/>
    <mergeCell ref="AU115:AU116"/>
    <mergeCell ref="AU117:AU118"/>
    <mergeCell ref="AU119:AU120"/>
    <mergeCell ref="AU121:AU122"/>
    <mergeCell ref="AU123:AU124"/>
    <mergeCell ref="AU125:AU126"/>
    <mergeCell ref="AU127:AU128"/>
    <mergeCell ref="AU129:AU130"/>
    <mergeCell ref="AU131:AU132"/>
    <mergeCell ref="AU133:AU134"/>
    <mergeCell ref="AU135:AU136"/>
    <mergeCell ref="AU137:AU138"/>
    <mergeCell ref="AU139:AU140"/>
    <mergeCell ref="AU141:AU142"/>
    <mergeCell ref="AU143:AU144"/>
    <mergeCell ref="AU145:AU146"/>
    <mergeCell ref="AU147:AU148"/>
    <mergeCell ref="AU149:AU150"/>
    <mergeCell ref="AU151:AU152"/>
    <mergeCell ref="AU23:AU24"/>
    <mergeCell ref="AU25:AU26"/>
    <mergeCell ref="AU27:AU28"/>
    <mergeCell ref="AU29:AU30"/>
    <mergeCell ref="AU31:AU32"/>
    <mergeCell ref="AU33:AU34"/>
    <mergeCell ref="AU35:AU36"/>
    <mergeCell ref="AU37:AU38"/>
    <mergeCell ref="AU39:AU40"/>
    <mergeCell ref="AU41:AU42"/>
    <mergeCell ref="AU43:AU44"/>
    <mergeCell ref="AU45:AU46"/>
    <mergeCell ref="AU47:AU48"/>
    <mergeCell ref="AU49:AU50"/>
    <mergeCell ref="AU51:AU52"/>
    <mergeCell ref="AU53:AU54"/>
    <mergeCell ref="AU55:AU56"/>
    <mergeCell ref="AU57:AU58"/>
    <mergeCell ref="AU59:AU60"/>
    <mergeCell ref="AU61:AU62"/>
    <mergeCell ref="AU63:AU64"/>
    <mergeCell ref="AU65:AU66"/>
    <mergeCell ref="AU67:AU68"/>
    <mergeCell ref="AU69:AU70"/>
    <mergeCell ref="AU71:AU72"/>
    <mergeCell ref="AU73:AU74"/>
    <mergeCell ref="AU75:AU76"/>
    <mergeCell ref="AU77:AU78"/>
    <mergeCell ref="AU79:AU80"/>
    <mergeCell ref="AU81:AU82"/>
    <mergeCell ref="AU83:AU84"/>
    <mergeCell ref="AU85:AU86"/>
    <mergeCell ref="AU87:AU88"/>
    <mergeCell ref="A419:A420"/>
    <mergeCell ref="B419:F419"/>
    <mergeCell ref="G419:G420"/>
    <mergeCell ref="H419:H420"/>
    <mergeCell ref="I419:I420"/>
    <mergeCell ref="J419:J420"/>
    <mergeCell ref="K419:K420"/>
    <mergeCell ref="L419:L420"/>
    <mergeCell ref="M419:M420"/>
    <mergeCell ref="N419:N420"/>
    <mergeCell ref="O419:O420"/>
    <mergeCell ref="P419:P420"/>
    <mergeCell ref="Q419:Q420"/>
    <mergeCell ref="R419:R420"/>
    <mergeCell ref="S419:S420"/>
    <mergeCell ref="T419:T420"/>
    <mergeCell ref="U419:U420"/>
    <mergeCell ref="V419:V420"/>
    <mergeCell ref="W419:W420"/>
    <mergeCell ref="X419:X420"/>
    <mergeCell ref="Y419:Y420"/>
    <mergeCell ref="Z419:Z420"/>
    <mergeCell ref="AA419:AA420"/>
    <mergeCell ref="AB419:AB420"/>
    <mergeCell ref="AC419:AC420"/>
    <mergeCell ref="AD419:AD420"/>
    <mergeCell ref="AF419:AF420"/>
    <mergeCell ref="AG419:AG420"/>
    <mergeCell ref="AH419:AL420"/>
    <mergeCell ref="AM419:AM420"/>
    <mergeCell ref="AN419:AN420"/>
    <mergeCell ref="AO419:AO420"/>
    <mergeCell ref="B420:F420"/>
    <mergeCell ref="A421:A422"/>
    <mergeCell ref="B421:F421"/>
    <mergeCell ref="G421:G422"/>
    <mergeCell ref="H421:H422"/>
    <mergeCell ref="I421:I422"/>
    <mergeCell ref="J421:J422"/>
    <mergeCell ref="K421:K422"/>
    <mergeCell ref="L421:L422"/>
    <mergeCell ref="M421:M422"/>
    <mergeCell ref="N421:N422"/>
    <mergeCell ref="O421:O422"/>
    <mergeCell ref="P421:P422"/>
    <mergeCell ref="Q421:Q422"/>
    <mergeCell ref="R421:R422"/>
    <mergeCell ref="S421:S422"/>
    <mergeCell ref="T421:T422"/>
    <mergeCell ref="U421:U422"/>
    <mergeCell ref="V421:V422"/>
    <mergeCell ref="W421:W422"/>
    <mergeCell ref="X421:X422"/>
    <mergeCell ref="Y421:Y422"/>
    <mergeCell ref="Z421:Z422"/>
    <mergeCell ref="AA421:AA422"/>
    <mergeCell ref="AB421:AB422"/>
    <mergeCell ref="AC421:AC422"/>
    <mergeCell ref="AD421:AD422"/>
    <mergeCell ref="AF421:AF422"/>
    <mergeCell ref="AG421:AG422"/>
    <mergeCell ref="AH421:AL422"/>
    <mergeCell ref="AM421:AM422"/>
    <mergeCell ref="AN421:AN422"/>
    <mergeCell ref="AO421:AO422"/>
    <mergeCell ref="B422:F422"/>
    <mergeCell ref="A417:A418"/>
    <mergeCell ref="B417:F417"/>
    <mergeCell ref="G417:G418"/>
    <mergeCell ref="H417:H418"/>
    <mergeCell ref="I417:I418"/>
    <mergeCell ref="J417:J418"/>
    <mergeCell ref="K417:K418"/>
    <mergeCell ref="L417:L418"/>
    <mergeCell ref="M417:M418"/>
    <mergeCell ref="N417:N418"/>
    <mergeCell ref="O417:O418"/>
    <mergeCell ref="P417:P418"/>
    <mergeCell ref="Q417:Q418"/>
    <mergeCell ref="R417:R418"/>
    <mergeCell ref="S417:S418"/>
    <mergeCell ref="T417:T418"/>
    <mergeCell ref="U417:U418"/>
    <mergeCell ref="V417:V418"/>
    <mergeCell ref="W417:W418"/>
    <mergeCell ref="X417:X418"/>
    <mergeCell ref="Y417:Y418"/>
    <mergeCell ref="Z417:Z418"/>
    <mergeCell ref="AA417:AA418"/>
    <mergeCell ref="AB417:AB418"/>
    <mergeCell ref="AC417:AC418"/>
    <mergeCell ref="AD417:AD418"/>
    <mergeCell ref="AF417:AF418"/>
    <mergeCell ref="AG417:AG418"/>
    <mergeCell ref="AH417:AL418"/>
    <mergeCell ref="AM417:AM418"/>
    <mergeCell ref="AN417:AN418"/>
    <mergeCell ref="AO417:AO418"/>
    <mergeCell ref="B418:F418"/>
    <mergeCell ref="A415:A416"/>
    <mergeCell ref="B415:F415"/>
    <mergeCell ref="G415:G416"/>
    <mergeCell ref="H415:H416"/>
    <mergeCell ref="I415:I416"/>
    <mergeCell ref="J415:J416"/>
    <mergeCell ref="K415:K416"/>
    <mergeCell ref="L415:L416"/>
    <mergeCell ref="M415:M416"/>
    <mergeCell ref="N415:N416"/>
    <mergeCell ref="O415:O416"/>
    <mergeCell ref="P415:P416"/>
    <mergeCell ref="Q415:Q416"/>
    <mergeCell ref="R415:R416"/>
    <mergeCell ref="S415:S416"/>
    <mergeCell ref="T415:T416"/>
    <mergeCell ref="U415:U416"/>
    <mergeCell ref="V415:V416"/>
    <mergeCell ref="W415:W416"/>
    <mergeCell ref="X415:X416"/>
    <mergeCell ref="Y415:Y416"/>
    <mergeCell ref="Z415:Z416"/>
    <mergeCell ref="AA415:AA416"/>
    <mergeCell ref="AB415:AB416"/>
    <mergeCell ref="AC415:AC416"/>
    <mergeCell ref="AD415:AD416"/>
    <mergeCell ref="AF415:AF416"/>
    <mergeCell ref="AG415:AG416"/>
    <mergeCell ref="AH415:AL416"/>
    <mergeCell ref="AM415:AM416"/>
    <mergeCell ref="AN415:AN416"/>
    <mergeCell ref="AO415:AO416"/>
    <mergeCell ref="B416:F416"/>
    <mergeCell ref="A413:A414"/>
    <mergeCell ref="B413:F413"/>
    <mergeCell ref="G413:G414"/>
    <mergeCell ref="H413:H414"/>
    <mergeCell ref="I413:I414"/>
    <mergeCell ref="J413:J414"/>
    <mergeCell ref="K413:K414"/>
    <mergeCell ref="L413:L414"/>
    <mergeCell ref="M413:M414"/>
    <mergeCell ref="N413:N414"/>
    <mergeCell ref="O413:O414"/>
    <mergeCell ref="P413:P414"/>
    <mergeCell ref="Q413:Q414"/>
    <mergeCell ref="R413:R414"/>
    <mergeCell ref="S413:S414"/>
    <mergeCell ref="T413:T414"/>
    <mergeCell ref="U413:U414"/>
    <mergeCell ref="V413:V414"/>
    <mergeCell ref="W413:W414"/>
    <mergeCell ref="X413:X414"/>
    <mergeCell ref="Y413:Y414"/>
    <mergeCell ref="Z413:Z414"/>
    <mergeCell ref="AA413:AA414"/>
    <mergeCell ref="AB413:AB414"/>
    <mergeCell ref="AC413:AC414"/>
    <mergeCell ref="AD413:AD414"/>
    <mergeCell ref="AF413:AF414"/>
    <mergeCell ref="AG413:AG414"/>
    <mergeCell ref="AH413:AL414"/>
    <mergeCell ref="AM413:AM414"/>
    <mergeCell ref="AN413:AN414"/>
    <mergeCell ref="AO413:AO414"/>
    <mergeCell ref="B414:F414"/>
    <mergeCell ref="A411:A412"/>
    <mergeCell ref="B411:F411"/>
    <mergeCell ref="G411:G412"/>
    <mergeCell ref="H411:H412"/>
    <mergeCell ref="I411:I412"/>
    <mergeCell ref="J411:J412"/>
    <mergeCell ref="K411:K412"/>
    <mergeCell ref="L411:L412"/>
    <mergeCell ref="M411:M412"/>
    <mergeCell ref="N411:N412"/>
    <mergeCell ref="O411:O412"/>
    <mergeCell ref="P411:P412"/>
    <mergeCell ref="Q411:Q412"/>
    <mergeCell ref="R411:R412"/>
    <mergeCell ref="S411:S412"/>
    <mergeCell ref="T411:T412"/>
    <mergeCell ref="U411:U412"/>
    <mergeCell ref="V411:V412"/>
    <mergeCell ref="W411:W412"/>
    <mergeCell ref="X411:X412"/>
    <mergeCell ref="Y411:Y412"/>
    <mergeCell ref="Z411:Z412"/>
    <mergeCell ref="AA411:AA412"/>
    <mergeCell ref="AB411:AB412"/>
    <mergeCell ref="AC411:AC412"/>
    <mergeCell ref="AD411:AD412"/>
    <mergeCell ref="AF411:AF412"/>
    <mergeCell ref="AG411:AG412"/>
    <mergeCell ref="AH411:AL412"/>
    <mergeCell ref="AM411:AM412"/>
    <mergeCell ref="AN411:AN412"/>
    <mergeCell ref="AO411:AO412"/>
    <mergeCell ref="B412:F412"/>
    <mergeCell ref="AQ381:AQ382"/>
    <mergeCell ref="AQ399:AQ400"/>
    <mergeCell ref="J407:J408"/>
    <mergeCell ref="K407:K408"/>
    <mergeCell ref="L407:L408"/>
    <mergeCell ref="M407:M408"/>
    <mergeCell ref="N407:N408"/>
    <mergeCell ref="O407:O408"/>
    <mergeCell ref="P407:P408"/>
    <mergeCell ref="Q407:Q408"/>
    <mergeCell ref="R407:R408"/>
    <mergeCell ref="S407:S408"/>
    <mergeCell ref="T407:T408"/>
    <mergeCell ref="U407:U408"/>
    <mergeCell ref="V407:V408"/>
    <mergeCell ref="W407:W408"/>
    <mergeCell ref="AR381:AR382"/>
    <mergeCell ref="AQ383:AQ384"/>
    <mergeCell ref="AR383:AR384"/>
    <mergeCell ref="AQ385:AQ386"/>
    <mergeCell ref="AR385:AR386"/>
    <mergeCell ref="AQ387:AQ388"/>
    <mergeCell ref="AR387:AR388"/>
    <mergeCell ref="AQ389:AQ390"/>
    <mergeCell ref="AR389:AR390"/>
    <mergeCell ref="AQ391:AQ392"/>
    <mergeCell ref="AR391:AR392"/>
    <mergeCell ref="AQ393:AQ394"/>
    <mergeCell ref="AR393:AR394"/>
    <mergeCell ref="AQ395:AQ396"/>
    <mergeCell ref="AR395:AR396"/>
    <mergeCell ref="AQ397:AQ398"/>
    <mergeCell ref="AR397:AR398"/>
    <mergeCell ref="AR399:AR400"/>
    <mergeCell ref="AQ401:AQ402"/>
    <mergeCell ref="AR401:AR402"/>
    <mergeCell ref="AQ403:AQ404"/>
    <mergeCell ref="AR403:AR404"/>
    <mergeCell ref="AQ405:AQ406"/>
    <mergeCell ref="AR405:AR406"/>
    <mergeCell ref="AQ407:AQ408"/>
    <mergeCell ref="AR407:AR408"/>
    <mergeCell ref="AQ409:AQ410"/>
    <mergeCell ref="AR409:AR410"/>
    <mergeCell ref="AQ423:AQ424"/>
    <mergeCell ref="AR423:AR424"/>
    <mergeCell ref="AF10:AF12"/>
    <mergeCell ref="AF18:AF19"/>
    <mergeCell ref="AQ323:AQ324"/>
    <mergeCell ref="AR323:AR324"/>
    <mergeCell ref="AQ325:AQ326"/>
    <mergeCell ref="AR325:AR326"/>
    <mergeCell ref="AQ351:AQ352"/>
    <mergeCell ref="AR351:AR352"/>
    <mergeCell ref="AQ353:AQ354"/>
    <mergeCell ref="AR353:AR354"/>
    <mergeCell ref="AQ355:AQ356"/>
    <mergeCell ref="AR355:AR356"/>
    <mergeCell ref="AQ357:AQ358"/>
    <mergeCell ref="AR357:AR358"/>
    <mergeCell ref="AQ359:AQ360"/>
    <mergeCell ref="AR359:AR360"/>
    <mergeCell ref="AQ361:AQ362"/>
    <mergeCell ref="AR361:AR362"/>
    <mergeCell ref="AQ363:AQ364"/>
    <mergeCell ref="AR363:AR364"/>
    <mergeCell ref="AQ365:AQ366"/>
    <mergeCell ref="AR365:AR366"/>
    <mergeCell ref="AQ367:AQ368"/>
    <mergeCell ref="AR367:AR368"/>
    <mergeCell ref="AQ369:AQ370"/>
    <mergeCell ref="AR369:AR370"/>
    <mergeCell ref="AQ371:AQ372"/>
    <mergeCell ref="AR371:AR372"/>
    <mergeCell ref="AQ373:AQ374"/>
    <mergeCell ref="AR373:AR374"/>
    <mergeCell ref="AQ375:AQ376"/>
    <mergeCell ref="AR375:AR376"/>
    <mergeCell ref="AQ377:AQ378"/>
    <mergeCell ref="AR377:AR378"/>
    <mergeCell ref="AQ379:AQ380"/>
    <mergeCell ref="AR379:AR380"/>
    <mergeCell ref="AQ289:AQ290"/>
    <mergeCell ref="AR289:AR290"/>
    <mergeCell ref="AQ291:AQ292"/>
    <mergeCell ref="AR291:AR292"/>
    <mergeCell ref="AQ293:AQ294"/>
    <mergeCell ref="AR293:AR294"/>
    <mergeCell ref="AQ295:AQ296"/>
    <mergeCell ref="AR295:AR296"/>
    <mergeCell ref="AQ297:AQ298"/>
    <mergeCell ref="AR297:AR298"/>
    <mergeCell ref="AQ299:AQ300"/>
    <mergeCell ref="AR299:AR300"/>
    <mergeCell ref="AQ301:AQ302"/>
    <mergeCell ref="AR301:AR302"/>
    <mergeCell ref="AQ303:AQ304"/>
    <mergeCell ref="AR303:AR304"/>
    <mergeCell ref="AQ305:AQ306"/>
    <mergeCell ref="AR305:AR306"/>
    <mergeCell ref="AQ307:AQ308"/>
    <mergeCell ref="AR307:AR308"/>
    <mergeCell ref="AQ309:AQ310"/>
    <mergeCell ref="AR309:AR310"/>
    <mergeCell ref="AQ311:AQ312"/>
    <mergeCell ref="AR311:AR312"/>
    <mergeCell ref="AQ313:AQ314"/>
    <mergeCell ref="AR313:AR314"/>
    <mergeCell ref="AQ315:AQ316"/>
    <mergeCell ref="AR315:AR316"/>
    <mergeCell ref="AQ317:AQ318"/>
    <mergeCell ref="AR317:AR318"/>
    <mergeCell ref="AQ319:AQ320"/>
    <mergeCell ref="AR319:AR320"/>
    <mergeCell ref="AQ321:AQ322"/>
    <mergeCell ref="AR321:AR322"/>
    <mergeCell ref="AQ255:AQ256"/>
    <mergeCell ref="AR255:AR256"/>
    <mergeCell ref="AQ257:AQ258"/>
    <mergeCell ref="AR257:AR258"/>
    <mergeCell ref="AQ259:AQ260"/>
    <mergeCell ref="AR259:AR260"/>
    <mergeCell ref="AQ261:AQ262"/>
    <mergeCell ref="AR261:AR262"/>
    <mergeCell ref="AQ263:AQ264"/>
    <mergeCell ref="AR263:AR264"/>
    <mergeCell ref="AQ265:AQ266"/>
    <mergeCell ref="AR265:AR266"/>
    <mergeCell ref="AQ267:AQ268"/>
    <mergeCell ref="AR267:AR268"/>
    <mergeCell ref="AQ269:AQ270"/>
    <mergeCell ref="AR269:AR270"/>
    <mergeCell ref="AQ271:AQ272"/>
    <mergeCell ref="AR271:AR272"/>
    <mergeCell ref="AQ273:AQ274"/>
    <mergeCell ref="AR273:AR274"/>
    <mergeCell ref="AQ275:AQ276"/>
    <mergeCell ref="AR275:AR276"/>
    <mergeCell ref="AQ277:AQ278"/>
    <mergeCell ref="AR277:AR278"/>
    <mergeCell ref="AQ279:AQ280"/>
    <mergeCell ref="AR279:AR280"/>
    <mergeCell ref="AQ281:AQ282"/>
    <mergeCell ref="AR281:AR282"/>
    <mergeCell ref="AQ283:AQ284"/>
    <mergeCell ref="AR283:AR284"/>
    <mergeCell ref="AQ285:AQ286"/>
    <mergeCell ref="AR285:AR286"/>
    <mergeCell ref="AQ287:AQ288"/>
    <mergeCell ref="AR287:AR288"/>
    <mergeCell ref="AQ205:AQ206"/>
    <mergeCell ref="AR205:AR206"/>
    <mergeCell ref="AQ207:AQ208"/>
    <mergeCell ref="AR207:AR208"/>
    <mergeCell ref="AQ209:AQ210"/>
    <mergeCell ref="AR209:AR210"/>
    <mergeCell ref="AQ211:AQ212"/>
    <mergeCell ref="AR211:AR212"/>
    <mergeCell ref="AQ213:AQ214"/>
    <mergeCell ref="AR213:AR214"/>
    <mergeCell ref="AQ215:AQ216"/>
    <mergeCell ref="AR215:AR216"/>
    <mergeCell ref="AQ217:AQ218"/>
    <mergeCell ref="AR217:AR218"/>
    <mergeCell ref="AQ219:AQ220"/>
    <mergeCell ref="AR219:AR220"/>
    <mergeCell ref="AQ221:AQ222"/>
    <mergeCell ref="AR221:AR222"/>
    <mergeCell ref="AQ223:AQ224"/>
    <mergeCell ref="AR223:AR224"/>
    <mergeCell ref="AQ237:AQ238"/>
    <mergeCell ref="AR237:AR238"/>
    <mergeCell ref="AQ239:AQ240"/>
    <mergeCell ref="AR239:AR240"/>
    <mergeCell ref="AR227:AR228"/>
    <mergeCell ref="AQ233:AQ234"/>
    <mergeCell ref="AR233:AR234"/>
    <mergeCell ref="AQ227:AQ228"/>
    <mergeCell ref="AQ241:AQ242"/>
    <mergeCell ref="AR241:AR242"/>
    <mergeCell ref="AQ243:AQ244"/>
    <mergeCell ref="AR243:AR244"/>
    <mergeCell ref="AQ249:AQ250"/>
    <mergeCell ref="AR249:AR250"/>
    <mergeCell ref="AR247:AR248"/>
    <mergeCell ref="AQ251:AQ252"/>
    <mergeCell ref="AR251:AR252"/>
    <mergeCell ref="AQ253:AQ254"/>
    <mergeCell ref="AR253:AR254"/>
    <mergeCell ref="AQ171:AQ172"/>
    <mergeCell ref="AR171:AR172"/>
    <mergeCell ref="AQ173:AQ174"/>
    <mergeCell ref="AR173:AR174"/>
    <mergeCell ref="AQ175:AQ176"/>
    <mergeCell ref="AR175:AR176"/>
    <mergeCell ref="AQ177:AQ178"/>
    <mergeCell ref="AR177:AR178"/>
    <mergeCell ref="AQ179:AQ180"/>
    <mergeCell ref="AR179:AR180"/>
    <mergeCell ref="AQ181:AQ182"/>
    <mergeCell ref="AR181:AR182"/>
    <mergeCell ref="AQ183:AQ184"/>
    <mergeCell ref="AR183:AR184"/>
    <mergeCell ref="AQ185:AQ186"/>
    <mergeCell ref="AR185:AR186"/>
    <mergeCell ref="AQ187:AQ188"/>
    <mergeCell ref="AR187:AR188"/>
    <mergeCell ref="AQ189:AQ190"/>
    <mergeCell ref="AR189:AR190"/>
    <mergeCell ref="AQ191:AQ192"/>
    <mergeCell ref="AR191:AR192"/>
    <mergeCell ref="AQ193:AQ194"/>
    <mergeCell ref="AR193:AR194"/>
    <mergeCell ref="AQ195:AQ196"/>
    <mergeCell ref="AR195:AR196"/>
    <mergeCell ref="AQ197:AQ198"/>
    <mergeCell ref="AR197:AR198"/>
    <mergeCell ref="AQ199:AQ200"/>
    <mergeCell ref="AR199:AR200"/>
    <mergeCell ref="AQ201:AQ202"/>
    <mergeCell ref="AR201:AR202"/>
    <mergeCell ref="AQ203:AQ204"/>
    <mergeCell ref="AR203:AR204"/>
    <mergeCell ref="AQ113:AQ114"/>
    <mergeCell ref="AR113:AR114"/>
    <mergeCell ref="AQ115:AQ116"/>
    <mergeCell ref="AR115:AR116"/>
    <mergeCell ref="AQ117:AQ118"/>
    <mergeCell ref="AR117:AR118"/>
    <mergeCell ref="AQ119:AQ120"/>
    <mergeCell ref="AR119:AR120"/>
    <mergeCell ref="AQ121:AQ122"/>
    <mergeCell ref="AR121:AR122"/>
    <mergeCell ref="AQ147:AQ148"/>
    <mergeCell ref="AR147:AR148"/>
    <mergeCell ref="AQ123:AQ124"/>
    <mergeCell ref="AR123:AR124"/>
    <mergeCell ref="AQ125:AQ126"/>
    <mergeCell ref="AR125:AR126"/>
    <mergeCell ref="AQ149:AQ150"/>
    <mergeCell ref="AR149:AR150"/>
    <mergeCell ref="AQ151:AQ152"/>
    <mergeCell ref="AR151:AR152"/>
    <mergeCell ref="AQ153:AQ154"/>
    <mergeCell ref="AR153:AR154"/>
    <mergeCell ref="AQ127:AQ128"/>
    <mergeCell ref="AR127:AR128"/>
    <mergeCell ref="AQ129:AQ130"/>
    <mergeCell ref="AR129:AR130"/>
    <mergeCell ref="AQ131:AQ132"/>
    <mergeCell ref="AR131:AR132"/>
    <mergeCell ref="AQ133:AQ134"/>
    <mergeCell ref="AR133:AR134"/>
    <mergeCell ref="AQ135:AQ136"/>
    <mergeCell ref="AR135:AR136"/>
    <mergeCell ref="AQ155:AQ156"/>
    <mergeCell ref="AR155:AR156"/>
    <mergeCell ref="AR137:AR138"/>
    <mergeCell ref="AQ139:AQ140"/>
    <mergeCell ref="AR139:AR140"/>
    <mergeCell ref="AR141:AR142"/>
    <mergeCell ref="AQ157:AQ158"/>
    <mergeCell ref="AR157:AR158"/>
    <mergeCell ref="AQ159:AQ160"/>
    <mergeCell ref="AR159:AR160"/>
    <mergeCell ref="AQ161:AQ162"/>
    <mergeCell ref="AR161:AR162"/>
    <mergeCell ref="AQ163:AQ164"/>
    <mergeCell ref="AR163:AR164"/>
    <mergeCell ref="AQ165:AQ166"/>
    <mergeCell ref="AR165:AR166"/>
    <mergeCell ref="AQ167:AQ168"/>
    <mergeCell ref="AR167:AR168"/>
    <mergeCell ref="AQ169:AQ170"/>
    <mergeCell ref="AR169:AR170"/>
    <mergeCell ref="AQ81:AQ82"/>
    <mergeCell ref="AR81:AR82"/>
    <mergeCell ref="AQ83:AQ84"/>
    <mergeCell ref="AR83:AR84"/>
    <mergeCell ref="AQ85:AQ86"/>
    <mergeCell ref="AR85:AR86"/>
    <mergeCell ref="AQ87:AQ88"/>
    <mergeCell ref="AR87:AR88"/>
    <mergeCell ref="AQ95:AQ96"/>
    <mergeCell ref="AR95:AR96"/>
    <mergeCell ref="AQ97:AQ98"/>
    <mergeCell ref="AR97:AR98"/>
    <mergeCell ref="AQ89:AQ90"/>
    <mergeCell ref="AR89:AR90"/>
    <mergeCell ref="AQ91:AQ92"/>
    <mergeCell ref="AR91:AR92"/>
    <mergeCell ref="AQ93:AQ94"/>
    <mergeCell ref="AR93:AR94"/>
    <mergeCell ref="AQ99:AQ100"/>
    <mergeCell ref="AR99:AR100"/>
    <mergeCell ref="AQ101:AQ102"/>
    <mergeCell ref="AR101:AR102"/>
    <mergeCell ref="AQ103:AQ104"/>
    <mergeCell ref="AR103:AR104"/>
    <mergeCell ref="AQ105:AQ106"/>
    <mergeCell ref="AR105:AR106"/>
    <mergeCell ref="AQ107:AQ108"/>
    <mergeCell ref="AR107:AR108"/>
    <mergeCell ref="AQ109:AQ110"/>
    <mergeCell ref="AR109:AR110"/>
    <mergeCell ref="AQ111:AQ112"/>
    <mergeCell ref="AR111:AR112"/>
    <mergeCell ref="AQ47:AQ48"/>
    <mergeCell ref="AR47:AR48"/>
    <mergeCell ref="AQ49:AQ50"/>
    <mergeCell ref="AR49:AR50"/>
    <mergeCell ref="AQ51:AQ52"/>
    <mergeCell ref="AR51:AR52"/>
    <mergeCell ref="AQ53:AQ54"/>
    <mergeCell ref="AR53:AR54"/>
    <mergeCell ref="AQ55:AQ56"/>
    <mergeCell ref="AR55:AR56"/>
    <mergeCell ref="AQ57:AQ58"/>
    <mergeCell ref="AR57:AR58"/>
    <mergeCell ref="AQ59:AQ60"/>
    <mergeCell ref="AR59:AR60"/>
    <mergeCell ref="AQ61:AQ62"/>
    <mergeCell ref="AR61:AR62"/>
    <mergeCell ref="AQ63:AQ64"/>
    <mergeCell ref="AR63:AR64"/>
    <mergeCell ref="AQ65:AQ66"/>
    <mergeCell ref="AR65:AR66"/>
    <mergeCell ref="AQ67:AQ68"/>
    <mergeCell ref="AR67:AR68"/>
    <mergeCell ref="AQ69:AQ70"/>
    <mergeCell ref="AR69:AR70"/>
    <mergeCell ref="AQ71:AQ72"/>
    <mergeCell ref="AR71:AR72"/>
    <mergeCell ref="AQ73:AQ74"/>
    <mergeCell ref="AR73:AR74"/>
    <mergeCell ref="AQ75:AQ76"/>
    <mergeCell ref="AR75:AR76"/>
    <mergeCell ref="AQ77:AQ78"/>
    <mergeCell ref="AR77:AR78"/>
    <mergeCell ref="AQ79:AQ80"/>
    <mergeCell ref="AR79:AR80"/>
    <mergeCell ref="A423:A424"/>
    <mergeCell ref="B423:F423"/>
    <mergeCell ref="G423:G424"/>
    <mergeCell ref="H423:H424"/>
    <mergeCell ref="I423:I424"/>
    <mergeCell ref="J423:J424"/>
    <mergeCell ref="K423:K424"/>
    <mergeCell ref="L423:L424"/>
    <mergeCell ref="M423:M424"/>
    <mergeCell ref="N423:N424"/>
    <mergeCell ref="O423:O424"/>
    <mergeCell ref="P423:P424"/>
    <mergeCell ref="Q423:Q424"/>
    <mergeCell ref="R423:R424"/>
    <mergeCell ref="S423:S424"/>
    <mergeCell ref="T423:T424"/>
    <mergeCell ref="U423:U424"/>
    <mergeCell ref="V423:V424"/>
    <mergeCell ref="W423:W424"/>
    <mergeCell ref="X423:X424"/>
    <mergeCell ref="Y423:Y424"/>
    <mergeCell ref="Z423:Z424"/>
    <mergeCell ref="AA423:AA424"/>
    <mergeCell ref="AB423:AB424"/>
    <mergeCell ref="AC423:AC424"/>
    <mergeCell ref="AD423:AD424"/>
    <mergeCell ref="AF423:AF424"/>
    <mergeCell ref="AG423:AG424"/>
    <mergeCell ref="AH423:AL424"/>
    <mergeCell ref="AM423:AM424"/>
    <mergeCell ref="AN423:AN424"/>
    <mergeCell ref="AO423:AO424"/>
    <mergeCell ref="B424:F424"/>
    <mergeCell ref="X407:X408"/>
    <mergeCell ref="Y407:Y408"/>
    <mergeCell ref="Z407:Z408"/>
    <mergeCell ref="AA407:AA408"/>
    <mergeCell ref="AB407:AB408"/>
    <mergeCell ref="L409:L410"/>
    <mergeCell ref="M409:M410"/>
    <mergeCell ref="N409:N410"/>
    <mergeCell ref="O409:O410"/>
    <mergeCell ref="AC407:AC408"/>
    <mergeCell ref="AD407:AD408"/>
    <mergeCell ref="AF407:AF408"/>
    <mergeCell ref="AG407:AG408"/>
    <mergeCell ref="AH407:AL408"/>
    <mergeCell ref="AM407:AM408"/>
    <mergeCell ref="AN407:AN408"/>
    <mergeCell ref="AO407:AO408"/>
    <mergeCell ref="B408:F408"/>
    <mergeCell ref="A409:A410"/>
    <mergeCell ref="B409:F409"/>
    <mergeCell ref="G409:G410"/>
    <mergeCell ref="H409:H410"/>
    <mergeCell ref="I409:I410"/>
    <mergeCell ref="J409:J410"/>
    <mergeCell ref="K409:K410"/>
    <mergeCell ref="P409:P410"/>
    <mergeCell ref="Q409:Q410"/>
    <mergeCell ref="R409:R410"/>
    <mergeCell ref="S409:S410"/>
    <mergeCell ref="T409:T410"/>
    <mergeCell ref="U409:U410"/>
    <mergeCell ref="V409:V410"/>
    <mergeCell ref="W409:W410"/>
    <mergeCell ref="X409:X410"/>
    <mergeCell ref="Y409:Y410"/>
    <mergeCell ref="Z409:Z410"/>
    <mergeCell ref="AA409:AA410"/>
    <mergeCell ref="AB409:AB410"/>
    <mergeCell ref="AC409:AC410"/>
    <mergeCell ref="AD409:AD410"/>
    <mergeCell ref="AF409:AF410"/>
    <mergeCell ref="AG409:AG410"/>
    <mergeCell ref="AH409:AL410"/>
    <mergeCell ref="AM409:AM410"/>
    <mergeCell ref="AN409:AN410"/>
    <mergeCell ref="AO409:AO410"/>
    <mergeCell ref="B410:F410"/>
    <mergeCell ref="B404:F404"/>
    <mergeCell ref="A405:A406"/>
    <mergeCell ref="B405:F405"/>
    <mergeCell ref="G405:G406"/>
    <mergeCell ref="H405:H406"/>
    <mergeCell ref="I405:I406"/>
    <mergeCell ref="J405:J406"/>
    <mergeCell ref="K405:K406"/>
    <mergeCell ref="L405:L406"/>
    <mergeCell ref="M405:M406"/>
    <mergeCell ref="N405:N406"/>
    <mergeCell ref="O405:O406"/>
    <mergeCell ref="P405:P406"/>
    <mergeCell ref="Q405:Q406"/>
    <mergeCell ref="R405:R406"/>
    <mergeCell ref="S405:S406"/>
    <mergeCell ref="T405:T406"/>
    <mergeCell ref="U405:U406"/>
    <mergeCell ref="V405:V406"/>
    <mergeCell ref="W405:W406"/>
    <mergeCell ref="X405:X406"/>
    <mergeCell ref="Y405:Y406"/>
    <mergeCell ref="Z405:Z406"/>
    <mergeCell ref="AA405:AA406"/>
    <mergeCell ref="AB405:AB406"/>
    <mergeCell ref="AC405:AC406"/>
    <mergeCell ref="AD405:AD406"/>
    <mergeCell ref="AF405:AF406"/>
    <mergeCell ref="AG405:AG406"/>
    <mergeCell ref="AH405:AL406"/>
    <mergeCell ref="AM405:AM406"/>
    <mergeCell ref="AN405:AN406"/>
    <mergeCell ref="AO405:AO406"/>
    <mergeCell ref="B406:F406"/>
    <mergeCell ref="A401:A402"/>
    <mergeCell ref="G401:G402"/>
    <mergeCell ref="H401:H402"/>
    <mergeCell ref="I401:I402"/>
    <mergeCell ref="J401:J402"/>
    <mergeCell ref="K401:K402"/>
    <mergeCell ref="L401:L402"/>
    <mergeCell ref="M401:M402"/>
    <mergeCell ref="N401:N402"/>
    <mergeCell ref="O401:O402"/>
    <mergeCell ref="P401:P402"/>
    <mergeCell ref="Q401:Q402"/>
    <mergeCell ref="R401:R402"/>
    <mergeCell ref="S401:S402"/>
    <mergeCell ref="T401:T402"/>
    <mergeCell ref="U401:U402"/>
    <mergeCell ref="V401:V402"/>
    <mergeCell ref="W401:W402"/>
    <mergeCell ref="AM401:AM402"/>
    <mergeCell ref="AN401:AN402"/>
    <mergeCell ref="X401:X402"/>
    <mergeCell ref="Y401:Y402"/>
    <mergeCell ref="Z401:Z402"/>
    <mergeCell ref="AA401:AA402"/>
    <mergeCell ref="AB401:AB402"/>
    <mergeCell ref="AC401:AC402"/>
    <mergeCell ref="AO401:AO402"/>
    <mergeCell ref="B402:F402"/>
    <mergeCell ref="A403:A404"/>
    <mergeCell ref="B403:F403"/>
    <mergeCell ref="G403:G404"/>
    <mergeCell ref="H403:H404"/>
    <mergeCell ref="I403:I404"/>
    <mergeCell ref="J403:J404"/>
    <mergeCell ref="K403:K404"/>
    <mergeCell ref="L403:L404"/>
    <mergeCell ref="M403:M404"/>
    <mergeCell ref="N403:N404"/>
    <mergeCell ref="O403:O404"/>
    <mergeCell ref="P403:P404"/>
    <mergeCell ref="Q403:Q404"/>
    <mergeCell ref="R403:R404"/>
    <mergeCell ref="S403:S404"/>
    <mergeCell ref="T403:T404"/>
    <mergeCell ref="U403:U404"/>
    <mergeCell ref="V403:V404"/>
    <mergeCell ref="W403:W404"/>
    <mergeCell ref="X403:X404"/>
    <mergeCell ref="AN403:AN404"/>
    <mergeCell ref="AO403:AO404"/>
    <mergeCell ref="Y403:Y404"/>
    <mergeCell ref="Z403:Z404"/>
    <mergeCell ref="AA403:AA404"/>
    <mergeCell ref="AB403:AB404"/>
    <mergeCell ref="AC403:AC404"/>
    <mergeCell ref="AD403:AD404"/>
    <mergeCell ref="T397:T398"/>
    <mergeCell ref="U397:U398"/>
    <mergeCell ref="AF403:AF404"/>
    <mergeCell ref="AG403:AG404"/>
    <mergeCell ref="AH403:AL404"/>
    <mergeCell ref="AM403:AM404"/>
    <mergeCell ref="AD401:AD402"/>
    <mergeCell ref="AF401:AF402"/>
    <mergeCell ref="AG401:AG402"/>
    <mergeCell ref="AH401:AL402"/>
    <mergeCell ref="AH397:AL398"/>
    <mergeCell ref="V397:V398"/>
    <mergeCell ref="W397:W398"/>
    <mergeCell ref="X397:X398"/>
    <mergeCell ref="Y397:Y398"/>
    <mergeCell ref="Z397:Z398"/>
    <mergeCell ref="AA397:AA398"/>
    <mergeCell ref="L399:L400"/>
    <mergeCell ref="AB397:AB398"/>
    <mergeCell ref="AC397:AC398"/>
    <mergeCell ref="AD397:AD398"/>
    <mergeCell ref="AF397:AF398"/>
    <mergeCell ref="AG397:AG398"/>
    <mergeCell ref="P397:P398"/>
    <mergeCell ref="Q397:Q398"/>
    <mergeCell ref="R397:R398"/>
    <mergeCell ref="S397:S398"/>
    <mergeCell ref="R399:R400"/>
    <mergeCell ref="AM397:AM398"/>
    <mergeCell ref="AN397:AN398"/>
    <mergeCell ref="AO397:AO398"/>
    <mergeCell ref="A399:A400"/>
    <mergeCell ref="G399:G400"/>
    <mergeCell ref="H399:H400"/>
    <mergeCell ref="I399:I400"/>
    <mergeCell ref="J399:J400"/>
    <mergeCell ref="K399:K400"/>
    <mergeCell ref="T399:T400"/>
    <mergeCell ref="U399:U400"/>
    <mergeCell ref="V399:V400"/>
    <mergeCell ref="W399:W400"/>
    <mergeCell ref="X399:X400"/>
    <mergeCell ref="M399:M400"/>
    <mergeCell ref="N399:N400"/>
    <mergeCell ref="O399:O400"/>
    <mergeCell ref="P399:P400"/>
    <mergeCell ref="Q399:Q400"/>
    <mergeCell ref="Y399:Y400"/>
    <mergeCell ref="Z399:Z400"/>
    <mergeCell ref="AA399:AA400"/>
    <mergeCell ref="AB399:AB400"/>
    <mergeCell ref="AC399:AC400"/>
    <mergeCell ref="AD399:AD400"/>
    <mergeCell ref="AF399:AF400"/>
    <mergeCell ref="AG399:AG400"/>
    <mergeCell ref="AH399:AL400"/>
    <mergeCell ref="AM399:AM400"/>
    <mergeCell ref="AN399:AN400"/>
    <mergeCell ref="AO399:AO400"/>
    <mergeCell ref="A393:A394"/>
    <mergeCell ref="G393:G394"/>
    <mergeCell ref="H393:H394"/>
    <mergeCell ref="I393:I394"/>
    <mergeCell ref="J393:J394"/>
    <mergeCell ref="K393:K394"/>
    <mergeCell ref="L393:L394"/>
    <mergeCell ref="M393:M394"/>
    <mergeCell ref="N393:N394"/>
    <mergeCell ref="O393:O394"/>
    <mergeCell ref="P393:P394"/>
    <mergeCell ref="Q393:Q394"/>
    <mergeCell ref="R393:R394"/>
    <mergeCell ref="S393:S394"/>
    <mergeCell ref="T393:T394"/>
    <mergeCell ref="U393:U394"/>
    <mergeCell ref="V393:V394"/>
    <mergeCell ref="W393:W394"/>
    <mergeCell ref="X393:X394"/>
    <mergeCell ref="Y393:Y394"/>
    <mergeCell ref="Z393:Z394"/>
    <mergeCell ref="AA393:AA394"/>
    <mergeCell ref="AB393:AB394"/>
    <mergeCell ref="AC393:AC394"/>
    <mergeCell ref="AD393:AD394"/>
    <mergeCell ref="AF393:AF394"/>
    <mergeCell ref="AG393:AG394"/>
    <mergeCell ref="AH393:AL394"/>
    <mergeCell ref="AM393:AM394"/>
    <mergeCell ref="AN393:AN394"/>
    <mergeCell ref="AO393:AO394"/>
    <mergeCell ref="A395:A396"/>
    <mergeCell ref="G395:G396"/>
    <mergeCell ref="H395:H396"/>
    <mergeCell ref="I395:I396"/>
    <mergeCell ref="J395:J396"/>
    <mergeCell ref="K395:K396"/>
    <mergeCell ref="L395:L396"/>
    <mergeCell ref="M395:M396"/>
    <mergeCell ref="N395:N396"/>
    <mergeCell ref="O395:O396"/>
    <mergeCell ref="P395:P396"/>
    <mergeCell ref="Q395:Q396"/>
    <mergeCell ref="R395:R396"/>
    <mergeCell ref="S395:S396"/>
    <mergeCell ref="T395:T396"/>
    <mergeCell ref="U395:U396"/>
    <mergeCell ref="V395:V396"/>
    <mergeCell ref="W395:W396"/>
    <mergeCell ref="X395:X396"/>
    <mergeCell ref="Y395:Y396"/>
    <mergeCell ref="Z395:Z396"/>
    <mergeCell ref="AA395:AA396"/>
    <mergeCell ref="AB395:AB396"/>
    <mergeCell ref="AC395:AC396"/>
    <mergeCell ref="AD395:AD396"/>
    <mergeCell ref="AF395:AF396"/>
    <mergeCell ref="AG395:AG396"/>
    <mergeCell ref="AH395:AL396"/>
    <mergeCell ref="AM395:AM396"/>
    <mergeCell ref="AN395:AN396"/>
    <mergeCell ref="AO395:AO396"/>
    <mergeCell ref="A389:A390"/>
    <mergeCell ref="G389:G390"/>
    <mergeCell ref="H389:H390"/>
    <mergeCell ref="I389:I390"/>
    <mergeCell ref="J389:J390"/>
    <mergeCell ref="K389:K390"/>
    <mergeCell ref="L389:L390"/>
    <mergeCell ref="M389:M390"/>
    <mergeCell ref="N389:N390"/>
    <mergeCell ref="O389:O390"/>
    <mergeCell ref="P389:P390"/>
    <mergeCell ref="Q389:Q390"/>
    <mergeCell ref="R389:R390"/>
    <mergeCell ref="S389:S390"/>
    <mergeCell ref="T389:T390"/>
    <mergeCell ref="U389:U390"/>
    <mergeCell ref="V389:V390"/>
    <mergeCell ref="W389:W390"/>
    <mergeCell ref="X389:X390"/>
    <mergeCell ref="Y389:Y390"/>
    <mergeCell ref="Z389:Z390"/>
    <mergeCell ref="AA389:AA390"/>
    <mergeCell ref="AB389:AB390"/>
    <mergeCell ref="AC389:AC390"/>
    <mergeCell ref="AD389:AD390"/>
    <mergeCell ref="AF389:AF390"/>
    <mergeCell ref="AG389:AG390"/>
    <mergeCell ref="AH389:AL390"/>
    <mergeCell ref="AM389:AM390"/>
    <mergeCell ref="AN389:AN390"/>
    <mergeCell ref="AO389:AO390"/>
    <mergeCell ref="A391:A392"/>
    <mergeCell ref="G391:G392"/>
    <mergeCell ref="H391:H392"/>
    <mergeCell ref="I391:I392"/>
    <mergeCell ref="J391:J392"/>
    <mergeCell ref="K391:K392"/>
    <mergeCell ref="L391:L392"/>
    <mergeCell ref="M391:M392"/>
    <mergeCell ref="N391:N392"/>
    <mergeCell ref="O391:O392"/>
    <mergeCell ref="P391:P392"/>
    <mergeCell ref="Q391:Q392"/>
    <mergeCell ref="R391:R392"/>
    <mergeCell ref="S391:S392"/>
    <mergeCell ref="T391:T392"/>
    <mergeCell ref="U391:U392"/>
    <mergeCell ref="V391:V392"/>
    <mergeCell ref="W391:W392"/>
    <mergeCell ref="X391:X392"/>
    <mergeCell ref="Y391:Y392"/>
    <mergeCell ref="Z391:Z392"/>
    <mergeCell ref="AA391:AA392"/>
    <mergeCell ref="AB391:AB392"/>
    <mergeCell ref="AC391:AC392"/>
    <mergeCell ref="AD391:AD392"/>
    <mergeCell ref="AF391:AF392"/>
    <mergeCell ref="AG391:AG392"/>
    <mergeCell ref="AH391:AL392"/>
    <mergeCell ref="AM391:AM392"/>
    <mergeCell ref="AN391:AN392"/>
    <mergeCell ref="AO391:AO392"/>
    <mergeCell ref="A385:A386"/>
    <mergeCell ref="G385:G386"/>
    <mergeCell ref="H385:H386"/>
    <mergeCell ref="I385:I386"/>
    <mergeCell ref="J385:J386"/>
    <mergeCell ref="K385:K386"/>
    <mergeCell ref="L385:L386"/>
    <mergeCell ref="M385:M386"/>
    <mergeCell ref="N385:N386"/>
    <mergeCell ref="O385:O386"/>
    <mergeCell ref="P385:P386"/>
    <mergeCell ref="Q385:Q386"/>
    <mergeCell ref="R385:R386"/>
    <mergeCell ref="S385:S386"/>
    <mergeCell ref="T385:T386"/>
    <mergeCell ref="U385:U386"/>
    <mergeCell ref="V385:V386"/>
    <mergeCell ref="W385:W386"/>
    <mergeCell ref="X385:X386"/>
    <mergeCell ref="Y385:Y386"/>
    <mergeCell ref="Z385:Z386"/>
    <mergeCell ref="AA385:AA386"/>
    <mergeCell ref="AB385:AB386"/>
    <mergeCell ref="AC385:AC386"/>
    <mergeCell ref="AD385:AD386"/>
    <mergeCell ref="AF385:AF386"/>
    <mergeCell ref="AG385:AG386"/>
    <mergeCell ref="AH385:AL386"/>
    <mergeCell ref="AM385:AM386"/>
    <mergeCell ref="AN385:AN386"/>
    <mergeCell ref="AO385:AO386"/>
    <mergeCell ref="A387:A388"/>
    <mergeCell ref="G387:G388"/>
    <mergeCell ref="H387:H388"/>
    <mergeCell ref="I387:I388"/>
    <mergeCell ref="J387:J388"/>
    <mergeCell ref="K387:K388"/>
    <mergeCell ref="L387:L388"/>
    <mergeCell ref="M387:M388"/>
    <mergeCell ref="N387:N388"/>
    <mergeCell ref="O387:O388"/>
    <mergeCell ref="P387:P388"/>
    <mergeCell ref="Q387:Q388"/>
    <mergeCell ref="R387:R388"/>
    <mergeCell ref="S387:S388"/>
    <mergeCell ref="T387:T388"/>
    <mergeCell ref="U387:U388"/>
    <mergeCell ref="V387:V388"/>
    <mergeCell ref="W387:W388"/>
    <mergeCell ref="X387:X388"/>
    <mergeCell ref="Y387:Y388"/>
    <mergeCell ref="Z387:Z388"/>
    <mergeCell ref="AA387:AA388"/>
    <mergeCell ref="AB387:AB388"/>
    <mergeCell ref="AC387:AC388"/>
    <mergeCell ref="AD387:AD388"/>
    <mergeCell ref="AF387:AF388"/>
    <mergeCell ref="AG387:AG388"/>
    <mergeCell ref="AH387:AL388"/>
    <mergeCell ref="AM387:AM388"/>
    <mergeCell ref="AN387:AN388"/>
    <mergeCell ref="AO387:AO388"/>
    <mergeCell ref="A381:A382"/>
    <mergeCell ref="G381:G382"/>
    <mergeCell ref="H381:H382"/>
    <mergeCell ref="I381:I382"/>
    <mergeCell ref="J381:J382"/>
    <mergeCell ref="K381:K382"/>
    <mergeCell ref="L381:L382"/>
    <mergeCell ref="M381:M382"/>
    <mergeCell ref="N381:N382"/>
    <mergeCell ref="O381:O382"/>
    <mergeCell ref="P381:P382"/>
    <mergeCell ref="Q381:Q382"/>
    <mergeCell ref="R381:R382"/>
    <mergeCell ref="S381:S382"/>
    <mergeCell ref="T381:T382"/>
    <mergeCell ref="U381:U382"/>
    <mergeCell ref="V381:V382"/>
    <mergeCell ref="W381:W382"/>
    <mergeCell ref="X381:X382"/>
    <mergeCell ref="Y381:Y382"/>
    <mergeCell ref="Z381:Z382"/>
    <mergeCell ref="AA381:AA382"/>
    <mergeCell ref="AB381:AB382"/>
    <mergeCell ref="AC381:AC382"/>
    <mergeCell ref="AD381:AD382"/>
    <mergeCell ref="AF381:AF382"/>
    <mergeCell ref="AG381:AG382"/>
    <mergeCell ref="AH381:AL382"/>
    <mergeCell ref="AM381:AM382"/>
    <mergeCell ref="AN381:AN382"/>
    <mergeCell ref="AO381:AO382"/>
    <mergeCell ref="A383:A384"/>
    <mergeCell ref="G383:G384"/>
    <mergeCell ref="H383:H384"/>
    <mergeCell ref="I383:I384"/>
    <mergeCell ref="J383:J384"/>
    <mergeCell ref="K383:K384"/>
    <mergeCell ref="L383:L384"/>
    <mergeCell ref="M383:M384"/>
    <mergeCell ref="N383:N384"/>
    <mergeCell ref="O383:O384"/>
    <mergeCell ref="P383:P384"/>
    <mergeCell ref="Q383:Q384"/>
    <mergeCell ref="R383:R384"/>
    <mergeCell ref="S383:S384"/>
    <mergeCell ref="T383:T384"/>
    <mergeCell ref="U383:U384"/>
    <mergeCell ref="V383:V384"/>
    <mergeCell ref="W383:W384"/>
    <mergeCell ref="X383:X384"/>
    <mergeCell ref="Y383:Y384"/>
    <mergeCell ref="Z383:Z384"/>
    <mergeCell ref="AA383:AA384"/>
    <mergeCell ref="AB383:AB384"/>
    <mergeCell ref="AC383:AC384"/>
    <mergeCell ref="AD383:AD384"/>
    <mergeCell ref="AF383:AF384"/>
    <mergeCell ref="AG383:AG384"/>
    <mergeCell ref="AH383:AL384"/>
    <mergeCell ref="AM383:AM384"/>
    <mergeCell ref="AN383:AN384"/>
    <mergeCell ref="AO383:AO384"/>
    <mergeCell ref="A377:A378"/>
    <mergeCell ref="B377:F377"/>
    <mergeCell ref="G377:G378"/>
    <mergeCell ref="H377:H378"/>
    <mergeCell ref="I377:I378"/>
    <mergeCell ref="J377:J378"/>
    <mergeCell ref="K377:K378"/>
    <mergeCell ref="L377:L378"/>
    <mergeCell ref="M377:M378"/>
    <mergeCell ref="N377:N378"/>
    <mergeCell ref="O377:O378"/>
    <mergeCell ref="P377:P378"/>
    <mergeCell ref="Q377:Q378"/>
    <mergeCell ref="R377:R378"/>
    <mergeCell ref="S377:S378"/>
    <mergeCell ref="T377:T378"/>
    <mergeCell ref="U377:U378"/>
    <mergeCell ref="V377:V378"/>
    <mergeCell ref="W377:W378"/>
    <mergeCell ref="X377:X378"/>
    <mergeCell ref="Y377:Y378"/>
    <mergeCell ref="Z377:Z378"/>
    <mergeCell ref="AA377:AA378"/>
    <mergeCell ref="AB377:AB378"/>
    <mergeCell ref="AC377:AC378"/>
    <mergeCell ref="AD377:AD378"/>
    <mergeCell ref="AF377:AF378"/>
    <mergeCell ref="AG377:AG378"/>
    <mergeCell ref="AH377:AL378"/>
    <mergeCell ref="AM377:AM378"/>
    <mergeCell ref="AN377:AN378"/>
    <mergeCell ref="AO377:AO378"/>
    <mergeCell ref="A379:A380"/>
    <mergeCell ref="G379:G380"/>
    <mergeCell ref="H379:H380"/>
    <mergeCell ref="I379:I380"/>
    <mergeCell ref="J379:J380"/>
    <mergeCell ref="K379:K380"/>
    <mergeCell ref="L379:L380"/>
    <mergeCell ref="M379:M380"/>
    <mergeCell ref="N379:N380"/>
    <mergeCell ref="O379:O380"/>
    <mergeCell ref="P379:P380"/>
    <mergeCell ref="Q379:Q380"/>
    <mergeCell ref="R379:R380"/>
    <mergeCell ref="S379:S380"/>
    <mergeCell ref="T379:T380"/>
    <mergeCell ref="U379:U380"/>
    <mergeCell ref="V379:V380"/>
    <mergeCell ref="W379:W380"/>
    <mergeCell ref="X379:X380"/>
    <mergeCell ref="Y379:Y380"/>
    <mergeCell ref="Z379:Z380"/>
    <mergeCell ref="AA379:AA380"/>
    <mergeCell ref="AB379:AB380"/>
    <mergeCell ref="AC379:AC380"/>
    <mergeCell ref="AD379:AD380"/>
    <mergeCell ref="AF379:AF380"/>
    <mergeCell ref="AG379:AG380"/>
    <mergeCell ref="AH379:AL380"/>
    <mergeCell ref="AM379:AM380"/>
    <mergeCell ref="AN379:AN380"/>
    <mergeCell ref="AO379:AO380"/>
    <mergeCell ref="B374:F374"/>
    <mergeCell ref="K375:K376"/>
    <mergeCell ref="L375:L376"/>
    <mergeCell ref="M375:M376"/>
    <mergeCell ref="N375:N376"/>
    <mergeCell ref="A375:A376"/>
    <mergeCell ref="B375:F375"/>
    <mergeCell ref="G375:G376"/>
    <mergeCell ref="H375:H376"/>
    <mergeCell ref="I375:I376"/>
    <mergeCell ref="J375:J376"/>
    <mergeCell ref="O375:O376"/>
    <mergeCell ref="P375:P376"/>
    <mergeCell ref="Q375:Q376"/>
    <mergeCell ref="R375:R376"/>
    <mergeCell ref="S375:S376"/>
    <mergeCell ref="T375:T376"/>
    <mergeCell ref="U375:U376"/>
    <mergeCell ref="V375:V376"/>
    <mergeCell ref="W375:W376"/>
    <mergeCell ref="X375:X376"/>
    <mergeCell ref="Y375:Y376"/>
    <mergeCell ref="Z375:Z376"/>
    <mergeCell ref="AA375:AA376"/>
    <mergeCell ref="AB375:AB376"/>
    <mergeCell ref="AC375:AC376"/>
    <mergeCell ref="AD375:AD376"/>
    <mergeCell ref="AG375:AG376"/>
    <mergeCell ref="AH375:AL376"/>
    <mergeCell ref="AM375:AM376"/>
    <mergeCell ref="AN375:AN376"/>
    <mergeCell ref="AO375:AO376"/>
    <mergeCell ref="B376:F376"/>
    <mergeCell ref="A371:A372"/>
    <mergeCell ref="B371:F371"/>
    <mergeCell ref="G371:G372"/>
    <mergeCell ref="H371:H372"/>
    <mergeCell ref="I371:I372"/>
    <mergeCell ref="J371:J372"/>
    <mergeCell ref="K371:K372"/>
    <mergeCell ref="L371:L372"/>
    <mergeCell ref="M371:M372"/>
    <mergeCell ref="N371:N372"/>
    <mergeCell ref="O371:O372"/>
    <mergeCell ref="P371:P372"/>
    <mergeCell ref="Q371:Q372"/>
    <mergeCell ref="R371:R372"/>
    <mergeCell ref="S371:S372"/>
    <mergeCell ref="T371:T372"/>
    <mergeCell ref="U371:U372"/>
    <mergeCell ref="V371:V372"/>
    <mergeCell ref="W371:W372"/>
    <mergeCell ref="X371:X372"/>
    <mergeCell ref="Y371:Y372"/>
    <mergeCell ref="Z371:Z372"/>
    <mergeCell ref="AA371:AA372"/>
    <mergeCell ref="AB371:AB372"/>
    <mergeCell ref="AC371:AC372"/>
    <mergeCell ref="AD371:AD372"/>
    <mergeCell ref="AG371:AG372"/>
    <mergeCell ref="AH371:AL372"/>
    <mergeCell ref="AM371:AM372"/>
    <mergeCell ref="AN371:AN372"/>
    <mergeCell ref="AO371:AO372"/>
    <mergeCell ref="B372:F372"/>
    <mergeCell ref="A373:A374"/>
    <mergeCell ref="B373:F373"/>
    <mergeCell ref="G373:G374"/>
    <mergeCell ref="H373:H374"/>
    <mergeCell ref="I373:I374"/>
    <mergeCell ref="J373:J374"/>
    <mergeCell ref="K373:K374"/>
    <mergeCell ref="L373:L374"/>
    <mergeCell ref="M373:M374"/>
    <mergeCell ref="N373:N374"/>
    <mergeCell ref="O373:O374"/>
    <mergeCell ref="P373:P374"/>
    <mergeCell ref="Q373:Q374"/>
    <mergeCell ref="R373:R374"/>
    <mergeCell ref="S373:S374"/>
    <mergeCell ref="T373:T374"/>
    <mergeCell ref="U373:U374"/>
    <mergeCell ref="V373:V374"/>
    <mergeCell ref="W373:W374"/>
    <mergeCell ref="X373:X374"/>
    <mergeCell ref="Y373:Y374"/>
    <mergeCell ref="Z373:Z374"/>
    <mergeCell ref="AA373:AA374"/>
    <mergeCell ref="AB373:AB374"/>
    <mergeCell ref="AC373:AC374"/>
    <mergeCell ref="AD373:AD374"/>
    <mergeCell ref="AF373:AF374"/>
    <mergeCell ref="AG373:AG374"/>
    <mergeCell ref="AH373:AL374"/>
    <mergeCell ref="AM373:AM374"/>
    <mergeCell ref="AN373:AN374"/>
    <mergeCell ref="AO373:AO374"/>
    <mergeCell ref="O367:O368"/>
    <mergeCell ref="P367:P368"/>
    <mergeCell ref="Q367:Q368"/>
    <mergeCell ref="R367:R368"/>
    <mergeCell ref="S367:S368"/>
    <mergeCell ref="T367:T368"/>
    <mergeCell ref="U367:U368"/>
    <mergeCell ref="V367:V368"/>
    <mergeCell ref="W367:W368"/>
    <mergeCell ref="X367:X368"/>
    <mergeCell ref="Y367:Y368"/>
    <mergeCell ref="Z367:Z368"/>
    <mergeCell ref="AA367:AA368"/>
    <mergeCell ref="AB367:AB368"/>
    <mergeCell ref="AC367:AC368"/>
    <mergeCell ref="AD367:AD368"/>
    <mergeCell ref="AF367:AF368"/>
    <mergeCell ref="AG367:AG368"/>
    <mergeCell ref="AH367:AL368"/>
    <mergeCell ref="AM367:AM368"/>
    <mergeCell ref="AN367:AN368"/>
    <mergeCell ref="AO367:AO368"/>
    <mergeCell ref="B368:F368"/>
    <mergeCell ref="A369:A370"/>
    <mergeCell ref="B369:F369"/>
    <mergeCell ref="G369:G370"/>
    <mergeCell ref="H369:H370"/>
    <mergeCell ref="I369:I370"/>
    <mergeCell ref="J369:J370"/>
    <mergeCell ref="K369:K370"/>
    <mergeCell ref="L369:L370"/>
    <mergeCell ref="M369:M370"/>
    <mergeCell ref="N369:N370"/>
    <mergeCell ref="O369:O370"/>
    <mergeCell ref="P369:P370"/>
    <mergeCell ref="Q369:Q370"/>
    <mergeCell ref="R369:R370"/>
    <mergeCell ref="S369:S370"/>
    <mergeCell ref="T369:T370"/>
    <mergeCell ref="U369:U370"/>
    <mergeCell ref="V369:V370"/>
    <mergeCell ref="W369:W370"/>
    <mergeCell ref="X369:X370"/>
    <mergeCell ref="Y369:Y370"/>
    <mergeCell ref="Z369:Z370"/>
    <mergeCell ref="AA369:AA370"/>
    <mergeCell ref="AB369:AB370"/>
    <mergeCell ref="AC369:AC370"/>
    <mergeCell ref="AD369:AD370"/>
    <mergeCell ref="AF369:AF370"/>
    <mergeCell ref="AG369:AG370"/>
    <mergeCell ref="AH369:AL370"/>
    <mergeCell ref="AM369:AM370"/>
    <mergeCell ref="AN369:AN370"/>
    <mergeCell ref="AO369:AO370"/>
    <mergeCell ref="B370:F370"/>
    <mergeCell ref="A363:A364"/>
    <mergeCell ref="B363:F363"/>
    <mergeCell ref="G363:G364"/>
    <mergeCell ref="H363:H364"/>
    <mergeCell ref="I363:I364"/>
    <mergeCell ref="J363:J364"/>
    <mergeCell ref="K363:K364"/>
    <mergeCell ref="L363:L364"/>
    <mergeCell ref="M363:M364"/>
    <mergeCell ref="N363:N364"/>
    <mergeCell ref="O363:O364"/>
    <mergeCell ref="P363:P364"/>
    <mergeCell ref="Q363:Q364"/>
    <mergeCell ref="R363:R364"/>
    <mergeCell ref="S363:S364"/>
    <mergeCell ref="T363:T364"/>
    <mergeCell ref="U363:U364"/>
    <mergeCell ref="V363:V364"/>
    <mergeCell ref="W363:W364"/>
    <mergeCell ref="X363:X364"/>
    <mergeCell ref="Y363:Y364"/>
    <mergeCell ref="Z363:Z364"/>
    <mergeCell ref="AA363:AA364"/>
    <mergeCell ref="AB363:AB364"/>
    <mergeCell ref="AC363:AC364"/>
    <mergeCell ref="AD363:AD364"/>
    <mergeCell ref="AF363:AF364"/>
    <mergeCell ref="AG363:AG364"/>
    <mergeCell ref="AH363:AL364"/>
    <mergeCell ref="AM363:AM364"/>
    <mergeCell ref="AN363:AN364"/>
    <mergeCell ref="AO363:AO364"/>
    <mergeCell ref="B364:F364"/>
    <mergeCell ref="A361:A362"/>
    <mergeCell ref="B361:F361"/>
    <mergeCell ref="G361:G362"/>
    <mergeCell ref="H361:H362"/>
    <mergeCell ref="I361:I362"/>
    <mergeCell ref="J361:J362"/>
    <mergeCell ref="K361:K362"/>
    <mergeCell ref="L361:L362"/>
    <mergeCell ref="M361:M362"/>
    <mergeCell ref="N361:N362"/>
    <mergeCell ref="O361:O362"/>
    <mergeCell ref="P361:P362"/>
    <mergeCell ref="Q361:Q362"/>
    <mergeCell ref="R361:R362"/>
    <mergeCell ref="S361:S362"/>
    <mergeCell ref="T361:T362"/>
    <mergeCell ref="U361:U362"/>
    <mergeCell ref="V361:V362"/>
    <mergeCell ref="W361:W362"/>
    <mergeCell ref="X361:X362"/>
    <mergeCell ref="Y361:Y362"/>
    <mergeCell ref="Z361:Z362"/>
    <mergeCell ref="AA361:AA362"/>
    <mergeCell ref="AB361:AB362"/>
    <mergeCell ref="AC361:AC362"/>
    <mergeCell ref="AD361:AD362"/>
    <mergeCell ref="AF361:AF362"/>
    <mergeCell ref="AG361:AG362"/>
    <mergeCell ref="AH361:AL362"/>
    <mergeCell ref="AM361:AM362"/>
    <mergeCell ref="AN361:AN362"/>
    <mergeCell ref="AO361:AO362"/>
    <mergeCell ref="B362:F362"/>
    <mergeCell ref="A359:A360"/>
    <mergeCell ref="B359:F359"/>
    <mergeCell ref="G359:G360"/>
    <mergeCell ref="H359:H360"/>
    <mergeCell ref="I359:I360"/>
    <mergeCell ref="J359:J360"/>
    <mergeCell ref="K359:K360"/>
    <mergeCell ref="L359:L360"/>
    <mergeCell ref="M359:M360"/>
    <mergeCell ref="N359:N360"/>
    <mergeCell ref="O359:O360"/>
    <mergeCell ref="P359:P360"/>
    <mergeCell ref="Q359:Q360"/>
    <mergeCell ref="R359:R360"/>
    <mergeCell ref="S359:S360"/>
    <mergeCell ref="T359:T360"/>
    <mergeCell ref="U359:U360"/>
    <mergeCell ref="V359:V360"/>
    <mergeCell ref="W359:W360"/>
    <mergeCell ref="X359:X360"/>
    <mergeCell ref="Y359:Y360"/>
    <mergeCell ref="Z359:Z360"/>
    <mergeCell ref="AA359:AA360"/>
    <mergeCell ref="AB359:AB360"/>
    <mergeCell ref="AC359:AC360"/>
    <mergeCell ref="AD359:AD360"/>
    <mergeCell ref="AF359:AF360"/>
    <mergeCell ref="AG359:AG360"/>
    <mergeCell ref="AH359:AL360"/>
    <mergeCell ref="AM359:AM360"/>
    <mergeCell ref="AN359:AN360"/>
    <mergeCell ref="AO359:AO360"/>
    <mergeCell ref="B360:F360"/>
    <mergeCell ref="A357:A358"/>
    <mergeCell ref="B357:F357"/>
    <mergeCell ref="G357:G358"/>
    <mergeCell ref="H357:H358"/>
    <mergeCell ref="I357:I358"/>
    <mergeCell ref="J357:J358"/>
    <mergeCell ref="K357:K358"/>
    <mergeCell ref="L357:L358"/>
    <mergeCell ref="M357:M358"/>
    <mergeCell ref="N357:N358"/>
    <mergeCell ref="O357:O358"/>
    <mergeCell ref="P357:P358"/>
    <mergeCell ref="Q357:Q358"/>
    <mergeCell ref="R357:R358"/>
    <mergeCell ref="S357:S358"/>
    <mergeCell ref="T357:T358"/>
    <mergeCell ref="U357:U358"/>
    <mergeCell ref="AG357:AG358"/>
    <mergeCell ref="AH357:AL358"/>
    <mergeCell ref="V357:V358"/>
    <mergeCell ref="W357:W358"/>
    <mergeCell ref="X357:X358"/>
    <mergeCell ref="Y357:Y358"/>
    <mergeCell ref="Z357:Z358"/>
    <mergeCell ref="AA357:AA358"/>
    <mergeCell ref="A355:A356"/>
    <mergeCell ref="B355:F355"/>
    <mergeCell ref="G355:G356"/>
    <mergeCell ref="H355:H356"/>
    <mergeCell ref="I355:I356"/>
    <mergeCell ref="J355:J356"/>
    <mergeCell ref="O355:O356"/>
    <mergeCell ref="P355:P356"/>
    <mergeCell ref="AM357:AM358"/>
    <mergeCell ref="AN357:AN358"/>
    <mergeCell ref="AO357:AO358"/>
    <mergeCell ref="B358:F358"/>
    <mergeCell ref="AB357:AB358"/>
    <mergeCell ref="AC357:AC358"/>
    <mergeCell ref="AD357:AD358"/>
    <mergeCell ref="AF357:AF358"/>
    <mergeCell ref="Q355:Q356"/>
    <mergeCell ref="R355:R356"/>
    <mergeCell ref="S355:S356"/>
    <mergeCell ref="T355:T356"/>
    <mergeCell ref="U355:U356"/>
    <mergeCell ref="B356:F356"/>
    <mergeCell ref="K355:K356"/>
    <mergeCell ref="L355:L356"/>
    <mergeCell ref="M355:M356"/>
    <mergeCell ref="N355:N356"/>
    <mergeCell ref="X325:X326"/>
    <mergeCell ref="Y325:Y326"/>
    <mergeCell ref="Z325:Z326"/>
    <mergeCell ref="AA325:AA326"/>
    <mergeCell ref="AB325:AB326"/>
    <mergeCell ref="AC325:AC326"/>
    <mergeCell ref="AD325:AD326"/>
    <mergeCell ref="AF325:AF326"/>
    <mergeCell ref="AG325:AG326"/>
    <mergeCell ref="AH325:AL326"/>
    <mergeCell ref="AM325:AM326"/>
    <mergeCell ref="AN325:AN326"/>
    <mergeCell ref="AO325:AO326"/>
    <mergeCell ref="B326:F326"/>
    <mergeCell ref="K327:K328"/>
    <mergeCell ref="L327:L328"/>
    <mergeCell ref="V351:V352"/>
    <mergeCell ref="W351:W352"/>
    <mergeCell ref="X351:X352"/>
    <mergeCell ref="Y351:Y352"/>
    <mergeCell ref="Z351:Z352"/>
    <mergeCell ref="AA351:AA352"/>
    <mergeCell ref="AB351:AB352"/>
    <mergeCell ref="AC351:AC352"/>
    <mergeCell ref="AD351:AD352"/>
    <mergeCell ref="AG353:AG354"/>
    <mergeCell ref="AH353:AL354"/>
    <mergeCell ref="AM353:AM354"/>
    <mergeCell ref="AG351:AG352"/>
    <mergeCell ref="AH351:AL352"/>
    <mergeCell ref="AM351:AM352"/>
    <mergeCell ref="AD353:AD354"/>
    <mergeCell ref="AN353:AN354"/>
    <mergeCell ref="AO353:AO354"/>
    <mergeCell ref="B354:F354"/>
    <mergeCell ref="O325:O326"/>
    <mergeCell ref="A351:A352"/>
    <mergeCell ref="B351:F351"/>
    <mergeCell ref="G351:G352"/>
    <mergeCell ref="H351:H352"/>
    <mergeCell ref="I351:I352"/>
    <mergeCell ref="J351:J352"/>
    <mergeCell ref="K351:K352"/>
    <mergeCell ref="L351:L352"/>
    <mergeCell ref="M351:M352"/>
    <mergeCell ref="N351:N352"/>
    <mergeCell ref="O351:O352"/>
    <mergeCell ref="P351:P352"/>
    <mergeCell ref="Q351:Q352"/>
    <mergeCell ref="R351:R352"/>
    <mergeCell ref="S351:S352"/>
    <mergeCell ref="T351:T352"/>
    <mergeCell ref="K323:K324"/>
    <mergeCell ref="AF351:AF352"/>
    <mergeCell ref="P325:P326"/>
    <mergeCell ref="Q325:Q326"/>
    <mergeCell ref="R325:R326"/>
    <mergeCell ref="S325:S326"/>
    <mergeCell ref="AN351:AN352"/>
    <mergeCell ref="AO351:AO352"/>
    <mergeCell ref="B352:F352"/>
    <mergeCell ref="A297:A298"/>
    <mergeCell ref="A299:A300"/>
    <mergeCell ref="A301:A302"/>
    <mergeCell ref="A303:A304"/>
    <mergeCell ref="A305:A306"/>
    <mergeCell ref="A307:A308"/>
    <mergeCell ref="A309:A310"/>
    <mergeCell ref="A311:A312"/>
    <mergeCell ref="A313:A314"/>
    <mergeCell ref="A315:A316"/>
    <mergeCell ref="A317:A318"/>
    <mergeCell ref="A319:A320"/>
    <mergeCell ref="A321:A322"/>
    <mergeCell ref="A323:A324"/>
    <mergeCell ref="A325:A326"/>
    <mergeCell ref="B325:F325"/>
    <mergeCell ref="G325:G326"/>
    <mergeCell ref="H325:H326"/>
    <mergeCell ref="I325:I326"/>
    <mergeCell ref="J325:J326"/>
    <mergeCell ref="K325:K326"/>
    <mergeCell ref="L325:L326"/>
    <mergeCell ref="M325:M326"/>
    <mergeCell ref="N325:N326"/>
    <mergeCell ref="A261:A262"/>
    <mergeCell ref="J295:J296"/>
    <mergeCell ref="K295:K296"/>
    <mergeCell ref="L295:L296"/>
    <mergeCell ref="M295:M296"/>
    <mergeCell ref="T325:T326"/>
    <mergeCell ref="U325:U326"/>
    <mergeCell ref="V325:V326"/>
    <mergeCell ref="W325:W326"/>
    <mergeCell ref="A291:A292"/>
    <mergeCell ref="A293:A294"/>
    <mergeCell ref="A295:A296"/>
    <mergeCell ref="G295:G296"/>
    <mergeCell ref="H295:H296"/>
    <mergeCell ref="I295:I296"/>
    <mergeCell ref="N295:N296"/>
    <mergeCell ref="O295:O296"/>
    <mergeCell ref="P295:P296"/>
    <mergeCell ref="Q295:Q296"/>
    <mergeCell ref="R295:R296"/>
    <mergeCell ref="S295:S296"/>
    <mergeCell ref="T295:T296"/>
    <mergeCell ref="U295:U296"/>
    <mergeCell ref="V295:V296"/>
    <mergeCell ref="W295:W296"/>
    <mergeCell ref="H323:H324"/>
    <mergeCell ref="I323:I324"/>
    <mergeCell ref="J323:J324"/>
    <mergeCell ref="U323:U324"/>
    <mergeCell ref="V323:V324"/>
    <mergeCell ref="W323:W324"/>
    <mergeCell ref="A183:A184"/>
    <mergeCell ref="X295:X296"/>
    <mergeCell ref="Y295:Y296"/>
    <mergeCell ref="Z295:Z296"/>
    <mergeCell ref="AA295:AA296"/>
    <mergeCell ref="AB295:AB296"/>
    <mergeCell ref="A239:A240"/>
    <mergeCell ref="A241:A242"/>
    <mergeCell ref="A243:A244"/>
    <mergeCell ref="A245:A246"/>
    <mergeCell ref="AC295:AC296"/>
    <mergeCell ref="AD295:AD296"/>
    <mergeCell ref="AF295:AF296"/>
    <mergeCell ref="AG295:AG296"/>
    <mergeCell ref="AH295:AL296"/>
    <mergeCell ref="AM295:AM296"/>
    <mergeCell ref="AN295:AN296"/>
    <mergeCell ref="AO295:AO296"/>
    <mergeCell ref="A215:A216"/>
    <mergeCell ref="A217:A218"/>
    <mergeCell ref="A219:A220"/>
    <mergeCell ref="A221:A222"/>
    <mergeCell ref="A223:A224"/>
    <mergeCell ref="A229:A230"/>
    <mergeCell ref="A231:A232"/>
    <mergeCell ref="A235:A236"/>
    <mergeCell ref="A249:A250"/>
    <mergeCell ref="A251:A252"/>
    <mergeCell ref="A253:A254"/>
    <mergeCell ref="A255:A256"/>
    <mergeCell ref="A257:A258"/>
    <mergeCell ref="A259:A260"/>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B281:F281"/>
    <mergeCell ref="B276:F276"/>
    <mergeCell ref="A279:A280"/>
    <mergeCell ref="A281:A282"/>
    <mergeCell ref="A195:A196"/>
    <mergeCell ref="B283:F283"/>
    <mergeCell ref="B282:F282"/>
    <mergeCell ref="B298:F298"/>
    <mergeCell ref="B293:F293"/>
    <mergeCell ref="B277:F277"/>
    <mergeCell ref="B278:F278"/>
    <mergeCell ref="B291:F291"/>
    <mergeCell ref="B296:F296"/>
    <mergeCell ref="B294:F294"/>
    <mergeCell ref="B295:F295"/>
    <mergeCell ref="G277:G278"/>
    <mergeCell ref="B288:F288"/>
    <mergeCell ref="A263:A264"/>
    <mergeCell ref="A265:A266"/>
    <mergeCell ref="A267:A268"/>
    <mergeCell ref="A269:A270"/>
    <mergeCell ref="A271:A272"/>
    <mergeCell ref="A273:A274"/>
    <mergeCell ref="A275:A276"/>
    <mergeCell ref="A277:A278"/>
    <mergeCell ref="A283:A284"/>
    <mergeCell ref="A285:A286"/>
    <mergeCell ref="A287:A288"/>
    <mergeCell ref="A289:A290"/>
    <mergeCell ref="S323:S324"/>
    <mergeCell ref="T323:T324"/>
    <mergeCell ref="K319:K320"/>
    <mergeCell ref="L319:L320"/>
    <mergeCell ref="M319:M320"/>
    <mergeCell ref="N319:N320"/>
    <mergeCell ref="X323:X324"/>
    <mergeCell ref="Y323:Y324"/>
    <mergeCell ref="Z323:Z324"/>
    <mergeCell ref="AA323:AA324"/>
    <mergeCell ref="AB323:AB324"/>
    <mergeCell ref="A185:A186"/>
    <mergeCell ref="A187:A188"/>
    <mergeCell ref="A189:A190"/>
    <mergeCell ref="A191:A192"/>
    <mergeCell ref="A193:A194"/>
    <mergeCell ref="A197:A198"/>
    <mergeCell ref="A199:A200"/>
    <mergeCell ref="A201:A202"/>
    <mergeCell ref="A203:A204"/>
    <mergeCell ref="A205:A206"/>
    <mergeCell ref="A207:A208"/>
    <mergeCell ref="A209:A210"/>
    <mergeCell ref="A211:A212"/>
    <mergeCell ref="A213:A214"/>
    <mergeCell ref="B323:F323"/>
    <mergeCell ref="G323:G324"/>
    <mergeCell ref="G287:G288"/>
    <mergeCell ref="B221:F221"/>
    <mergeCell ref="G221:G222"/>
    <mergeCell ref="B279:F279"/>
    <mergeCell ref="B280:F280"/>
    <mergeCell ref="AO323:AO324"/>
    <mergeCell ref="B324:F324"/>
    <mergeCell ref="K39:K40"/>
    <mergeCell ref="L39:L40"/>
    <mergeCell ref="M39:M40"/>
    <mergeCell ref="N39:N40"/>
    <mergeCell ref="O39:O40"/>
    <mergeCell ref="P39:P40"/>
    <mergeCell ref="S39:S40"/>
    <mergeCell ref="T39:T40"/>
    <mergeCell ref="AH39:AL40"/>
    <mergeCell ref="AM39:AM40"/>
    <mergeCell ref="AN39:AN40"/>
    <mergeCell ref="Z41:Z42"/>
    <mergeCell ref="AA41:AA42"/>
    <mergeCell ref="AB41:AB42"/>
    <mergeCell ref="AC41:AC42"/>
    <mergeCell ref="AD41:AD42"/>
    <mergeCell ref="R323:R324"/>
    <mergeCell ref="B40:F40"/>
    <mergeCell ref="K41:K42"/>
    <mergeCell ref="L41:L42"/>
    <mergeCell ref="M41:M42"/>
    <mergeCell ref="N41:N42"/>
    <mergeCell ref="O41:O42"/>
    <mergeCell ref="I39:I40"/>
    <mergeCell ref="J39:J40"/>
    <mergeCell ref="I41:I42"/>
    <mergeCell ref="AC319:AC320"/>
    <mergeCell ref="P41:P42"/>
    <mergeCell ref="AH41:AL42"/>
    <mergeCell ref="AM41:AM42"/>
    <mergeCell ref="L323:L324"/>
    <mergeCell ref="M323:M324"/>
    <mergeCell ref="N323:N324"/>
    <mergeCell ref="O323:O324"/>
    <mergeCell ref="P323:P324"/>
    <mergeCell ref="Q323:Q324"/>
    <mergeCell ref="AD319:AD320"/>
    <mergeCell ref="AF319:AF320"/>
    <mergeCell ref="AG319:AG320"/>
    <mergeCell ref="AH319:AL320"/>
    <mergeCell ref="AM319:AM320"/>
    <mergeCell ref="AN319:AN320"/>
    <mergeCell ref="AC323:AC324"/>
    <mergeCell ref="AD323:AD324"/>
    <mergeCell ref="AF323:AF324"/>
    <mergeCell ref="AG323:AG324"/>
    <mergeCell ref="AH323:AL324"/>
    <mergeCell ref="AM323:AM324"/>
    <mergeCell ref="AN323:AN324"/>
    <mergeCell ref="X321:X322"/>
    <mergeCell ref="Y321:Y322"/>
    <mergeCell ref="Z321:Z322"/>
    <mergeCell ref="AA321:AA322"/>
    <mergeCell ref="AB321:AB322"/>
    <mergeCell ref="AC321:AC322"/>
    <mergeCell ref="AD321:AD322"/>
    <mergeCell ref="AF321:AF322"/>
    <mergeCell ref="AG321:AG322"/>
    <mergeCell ref="AH321:AL322"/>
    <mergeCell ref="AM321:AM322"/>
    <mergeCell ref="AN321:AN322"/>
    <mergeCell ref="AN41:AN42"/>
    <mergeCell ref="AO41:AO42"/>
    <mergeCell ref="B319:F319"/>
    <mergeCell ref="G319:G320"/>
    <mergeCell ref="H319:H320"/>
    <mergeCell ref="I319:I320"/>
    <mergeCell ref="J319:J320"/>
    <mergeCell ref="O319:O320"/>
    <mergeCell ref="P319:P320"/>
    <mergeCell ref="Q319:Q320"/>
    <mergeCell ref="R319:R320"/>
    <mergeCell ref="S319:S320"/>
    <mergeCell ref="T319:T320"/>
    <mergeCell ref="U319:U320"/>
    <mergeCell ref="V319:V320"/>
    <mergeCell ref="W319:W320"/>
    <mergeCell ref="X315:X316"/>
    <mergeCell ref="Y315:Y316"/>
    <mergeCell ref="Z315:Z316"/>
    <mergeCell ref="X319:X320"/>
    <mergeCell ref="Y319:Y320"/>
    <mergeCell ref="Z319:Z320"/>
    <mergeCell ref="AA315:AA316"/>
    <mergeCell ref="AB315:AB316"/>
    <mergeCell ref="AC315:AC316"/>
    <mergeCell ref="AD315:AD316"/>
    <mergeCell ref="AF315:AF316"/>
    <mergeCell ref="AG315:AG316"/>
    <mergeCell ref="AH315:AL316"/>
    <mergeCell ref="AM315:AM316"/>
    <mergeCell ref="AN315:AN316"/>
    <mergeCell ref="AO319:AO320"/>
    <mergeCell ref="B320:F320"/>
    <mergeCell ref="B321:F321"/>
    <mergeCell ref="G321:G322"/>
    <mergeCell ref="H321:H322"/>
    <mergeCell ref="I321:I322"/>
    <mergeCell ref="J321:J322"/>
    <mergeCell ref="K321:K322"/>
    <mergeCell ref="L321:L322"/>
    <mergeCell ref="M321:M322"/>
    <mergeCell ref="N321:N322"/>
    <mergeCell ref="O321:O322"/>
    <mergeCell ref="P321:P322"/>
    <mergeCell ref="Q321:Q322"/>
    <mergeCell ref="R321:R322"/>
    <mergeCell ref="S321:S322"/>
    <mergeCell ref="T321:T322"/>
    <mergeCell ref="U321:U322"/>
    <mergeCell ref="V321:V322"/>
    <mergeCell ref="W321:W322"/>
    <mergeCell ref="X317:X318"/>
    <mergeCell ref="Y317:Y318"/>
    <mergeCell ref="Z317:Z318"/>
    <mergeCell ref="AA317:AA318"/>
    <mergeCell ref="AB317:AB318"/>
    <mergeCell ref="W317:W318"/>
    <mergeCell ref="AA319:AA320"/>
    <mergeCell ref="AB319:AB320"/>
    <mergeCell ref="AC317:AC318"/>
    <mergeCell ref="AD317:AD318"/>
    <mergeCell ref="AF317:AF318"/>
    <mergeCell ref="AG317:AG318"/>
    <mergeCell ref="AH317:AL318"/>
    <mergeCell ref="AM317:AM318"/>
    <mergeCell ref="AN317:AN318"/>
    <mergeCell ref="AO321:AO322"/>
    <mergeCell ref="B322:F322"/>
    <mergeCell ref="B315:F315"/>
    <mergeCell ref="G315:G316"/>
    <mergeCell ref="H315:H316"/>
    <mergeCell ref="I315:I316"/>
    <mergeCell ref="J315:J316"/>
    <mergeCell ref="K315:K316"/>
    <mergeCell ref="L315:L316"/>
    <mergeCell ref="M315:M316"/>
    <mergeCell ref="N315:N316"/>
    <mergeCell ref="O315:O316"/>
    <mergeCell ref="P315:P316"/>
    <mergeCell ref="Q315:Q316"/>
    <mergeCell ref="R315:R316"/>
    <mergeCell ref="S315:S316"/>
    <mergeCell ref="T315:T316"/>
    <mergeCell ref="U315:U316"/>
    <mergeCell ref="V315:V316"/>
    <mergeCell ref="W315:W316"/>
    <mergeCell ref="X311:X312"/>
    <mergeCell ref="X313:X314"/>
    <mergeCell ref="S311:S312"/>
    <mergeCell ref="T311:T312"/>
    <mergeCell ref="U311:U312"/>
    <mergeCell ref="Y311:Y312"/>
    <mergeCell ref="Z311:Z312"/>
    <mergeCell ref="AA311:AA312"/>
    <mergeCell ref="AB311:AB312"/>
    <mergeCell ref="AC311:AC312"/>
    <mergeCell ref="AD311:AD312"/>
    <mergeCell ref="AF311:AF312"/>
    <mergeCell ref="AG311:AG312"/>
    <mergeCell ref="AH311:AL312"/>
    <mergeCell ref="AM311:AM312"/>
    <mergeCell ref="AN311:AN312"/>
    <mergeCell ref="AO315:AO316"/>
    <mergeCell ref="AF313:AF314"/>
    <mergeCell ref="AG313:AG314"/>
    <mergeCell ref="AH313:AL314"/>
    <mergeCell ref="AM313:AM314"/>
    <mergeCell ref="B316:F316"/>
    <mergeCell ref="B317:F317"/>
    <mergeCell ref="G317:G318"/>
    <mergeCell ref="H317:H318"/>
    <mergeCell ref="I317:I318"/>
    <mergeCell ref="J317:J318"/>
    <mergeCell ref="K317:K318"/>
    <mergeCell ref="L317:L318"/>
    <mergeCell ref="M317:M318"/>
    <mergeCell ref="N317:N318"/>
    <mergeCell ref="O317:O318"/>
    <mergeCell ref="P317:P318"/>
    <mergeCell ref="Q317:Q318"/>
    <mergeCell ref="R317:R318"/>
    <mergeCell ref="S317:S318"/>
    <mergeCell ref="T317:T318"/>
    <mergeCell ref="U317:U318"/>
    <mergeCell ref="V317:V318"/>
    <mergeCell ref="Y313:Y314"/>
    <mergeCell ref="Z313:Z314"/>
    <mergeCell ref="AA313:AA314"/>
    <mergeCell ref="AB313:AB314"/>
    <mergeCell ref="AC313:AC314"/>
    <mergeCell ref="AD313:AD314"/>
    <mergeCell ref="AN313:AN314"/>
    <mergeCell ref="AO317:AO318"/>
    <mergeCell ref="B318:F318"/>
    <mergeCell ref="B311:F311"/>
    <mergeCell ref="G311:G312"/>
    <mergeCell ref="H311:H312"/>
    <mergeCell ref="I311:I312"/>
    <mergeCell ref="J311:J312"/>
    <mergeCell ref="K311:K312"/>
    <mergeCell ref="L311:L312"/>
    <mergeCell ref="M311:M312"/>
    <mergeCell ref="N311:N312"/>
    <mergeCell ref="O311:O312"/>
    <mergeCell ref="P311:P312"/>
    <mergeCell ref="Q311:Q312"/>
    <mergeCell ref="R311:R312"/>
    <mergeCell ref="V311:V312"/>
    <mergeCell ref="W311:W312"/>
    <mergeCell ref="X307:X308"/>
    <mergeCell ref="Y307:Y308"/>
    <mergeCell ref="Z307:Z308"/>
    <mergeCell ref="AA307:AA308"/>
    <mergeCell ref="X309:X310"/>
    <mergeCell ref="Y309:Y310"/>
    <mergeCell ref="Z309:Z310"/>
    <mergeCell ref="AA309:AA310"/>
    <mergeCell ref="AB307:AB308"/>
    <mergeCell ref="AC307:AC308"/>
    <mergeCell ref="AD307:AD308"/>
    <mergeCell ref="AF307:AF308"/>
    <mergeCell ref="AG307:AG308"/>
    <mergeCell ref="AH307:AL308"/>
    <mergeCell ref="AM307:AM308"/>
    <mergeCell ref="AN307:AN308"/>
    <mergeCell ref="AO311:AO312"/>
    <mergeCell ref="B312:F312"/>
    <mergeCell ref="B313:F313"/>
    <mergeCell ref="G313:G314"/>
    <mergeCell ref="H313:H314"/>
    <mergeCell ref="I313:I314"/>
    <mergeCell ref="J313:J314"/>
    <mergeCell ref="K313:K314"/>
    <mergeCell ref="L313:L314"/>
    <mergeCell ref="M313:M314"/>
    <mergeCell ref="N313:N314"/>
    <mergeCell ref="O313:O314"/>
    <mergeCell ref="P313:P314"/>
    <mergeCell ref="Q313:Q314"/>
    <mergeCell ref="R313:R314"/>
    <mergeCell ref="S313:S314"/>
    <mergeCell ref="T313:T314"/>
    <mergeCell ref="U313:U314"/>
    <mergeCell ref="V313:V314"/>
    <mergeCell ref="W313:W314"/>
    <mergeCell ref="AB309:AB310"/>
    <mergeCell ref="AC309:AC310"/>
    <mergeCell ref="AD309:AD310"/>
    <mergeCell ref="AF309:AF310"/>
    <mergeCell ref="AG309:AG310"/>
    <mergeCell ref="AH309:AL310"/>
    <mergeCell ref="AM309:AM310"/>
    <mergeCell ref="AN309:AN310"/>
    <mergeCell ref="AO313:AO314"/>
    <mergeCell ref="B314:F314"/>
    <mergeCell ref="B307:F307"/>
    <mergeCell ref="G307:G308"/>
    <mergeCell ref="H307:H308"/>
    <mergeCell ref="I307:I308"/>
    <mergeCell ref="J307:J308"/>
    <mergeCell ref="K307:K308"/>
    <mergeCell ref="L307:L308"/>
    <mergeCell ref="M307:M308"/>
    <mergeCell ref="N307:N308"/>
    <mergeCell ref="O307:O308"/>
    <mergeCell ref="P307:P308"/>
    <mergeCell ref="Q307:Q308"/>
    <mergeCell ref="R307:R308"/>
    <mergeCell ref="S307:S308"/>
    <mergeCell ref="T307:T308"/>
    <mergeCell ref="U307:U308"/>
    <mergeCell ref="V307:V308"/>
    <mergeCell ref="W307:W308"/>
    <mergeCell ref="X303:X304"/>
    <mergeCell ref="Y303:Y304"/>
    <mergeCell ref="Z303:Z304"/>
    <mergeCell ref="AA303:AA304"/>
    <mergeCell ref="AB303:AB304"/>
    <mergeCell ref="AC303:AC304"/>
    <mergeCell ref="AD303:AD304"/>
    <mergeCell ref="AF303:AF304"/>
    <mergeCell ref="AG303:AG304"/>
    <mergeCell ref="AH303:AL304"/>
    <mergeCell ref="AM303:AM304"/>
    <mergeCell ref="AN303:AN304"/>
    <mergeCell ref="AO307:AO308"/>
    <mergeCell ref="B308:F308"/>
    <mergeCell ref="B309:F309"/>
    <mergeCell ref="G309:G310"/>
    <mergeCell ref="H309:H310"/>
    <mergeCell ref="I309:I310"/>
    <mergeCell ref="J309:J310"/>
    <mergeCell ref="K309:K310"/>
    <mergeCell ref="L309:L310"/>
    <mergeCell ref="M309:M310"/>
    <mergeCell ref="N309:N310"/>
    <mergeCell ref="O309:O310"/>
    <mergeCell ref="P309:P310"/>
    <mergeCell ref="Q309:Q310"/>
    <mergeCell ref="R309:R310"/>
    <mergeCell ref="S309:S310"/>
    <mergeCell ref="T309:T310"/>
    <mergeCell ref="U309:U310"/>
    <mergeCell ref="V309:V310"/>
    <mergeCell ref="W309:W310"/>
    <mergeCell ref="X305:X306"/>
    <mergeCell ref="Y305:Y306"/>
    <mergeCell ref="Z305:Z306"/>
    <mergeCell ref="AA305:AA306"/>
    <mergeCell ref="AB305:AB306"/>
    <mergeCell ref="AC305:AC306"/>
    <mergeCell ref="AD305:AD306"/>
    <mergeCell ref="AF305:AF306"/>
    <mergeCell ref="AG305:AG306"/>
    <mergeCell ref="AH305:AL306"/>
    <mergeCell ref="AM305:AM306"/>
    <mergeCell ref="AN305:AN306"/>
    <mergeCell ref="AO309:AO310"/>
    <mergeCell ref="B310:F310"/>
    <mergeCell ref="N305:N306"/>
    <mergeCell ref="O305:O306"/>
    <mergeCell ref="P305:P306"/>
    <mergeCell ref="Q305:Q306"/>
    <mergeCell ref="B303:F303"/>
    <mergeCell ref="G303:G304"/>
    <mergeCell ref="H303:H304"/>
    <mergeCell ref="I303:I304"/>
    <mergeCell ref="J303:J304"/>
    <mergeCell ref="K303:K304"/>
    <mergeCell ref="W303:W304"/>
    <mergeCell ref="L303:L304"/>
    <mergeCell ref="M303:M304"/>
    <mergeCell ref="N303:N304"/>
    <mergeCell ref="O303:O304"/>
    <mergeCell ref="P303:P304"/>
    <mergeCell ref="Q303:Q304"/>
    <mergeCell ref="AD301:AD302"/>
    <mergeCell ref="AF301:AF302"/>
    <mergeCell ref="AG301:AG302"/>
    <mergeCell ref="AH301:AL302"/>
    <mergeCell ref="AM301:AM302"/>
    <mergeCell ref="W301:W302"/>
    <mergeCell ref="X301:X302"/>
    <mergeCell ref="Y301:Y302"/>
    <mergeCell ref="Z301:Z302"/>
    <mergeCell ref="AA301:AA302"/>
    <mergeCell ref="I305:I306"/>
    <mergeCell ref="J305:J306"/>
    <mergeCell ref="K305:K306"/>
    <mergeCell ref="L305:L306"/>
    <mergeCell ref="M305:M306"/>
    <mergeCell ref="AC301:AC302"/>
    <mergeCell ref="AB301:AB302"/>
    <mergeCell ref="R303:R304"/>
    <mergeCell ref="S303:S304"/>
    <mergeCell ref="T303:T304"/>
    <mergeCell ref="AB297:AB298"/>
    <mergeCell ref="AC297:AC298"/>
    <mergeCell ref="R305:R306"/>
    <mergeCell ref="S305:S306"/>
    <mergeCell ref="T305:T306"/>
    <mergeCell ref="U305:U306"/>
    <mergeCell ref="V305:V306"/>
    <mergeCell ref="W305:W306"/>
    <mergeCell ref="U303:U304"/>
    <mergeCell ref="V303:V304"/>
    <mergeCell ref="L301:L302"/>
    <mergeCell ref="AD297:AD298"/>
    <mergeCell ref="AF297:AF298"/>
    <mergeCell ref="AG297:AG298"/>
    <mergeCell ref="AH297:AL298"/>
    <mergeCell ref="AM297:AM298"/>
    <mergeCell ref="X297:X298"/>
    <mergeCell ref="Y297:Y298"/>
    <mergeCell ref="Z297:Z298"/>
    <mergeCell ref="AA297:AA298"/>
    <mergeCell ref="B306:F306"/>
    <mergeCell ref="B300:F300"/>
    <mergeCell ref="B301:F301"/>
    <mergeCell ref="G301:G302"/>
    <mergeCell ref="H301:H302"/>
    <mergeCell ref="I301:I302"/>
    <mergeCell ref="B304:F304"/>
    <mergeCell ref="B305:F305"/>
    <mergeCell ref="G305:G306"/>
    <mergeCell ref="H305:H306"/>
    <mergeCell ref="M301:M302"/>
    <mergeCell ref="N301:N302"/>
    <mergeCell ref="O301:O302"/>
    <mergeCell ref="P301:P302"/>
    <mergeCell ref="Q301:Q302"/>
    <mergeCell ref="R301:R302"/>
    <mergeCell ref="S301:S302"/>
    <mergeCell ref="T301:T302"/>
    <mergeCell ref="U301:U302"/>
    <mergeCell ref="V301:V302"/>
    <mergeCell ref="Y299:Y300"/>
    <mergeCell ref="Z299:Z300"/>
    <mergeCell ref="S299:S300"/>
    <mergeCell ref="T299:T300"/>
    <mergeCell ref="U299:U300"/>
    <mergeCell ref="V299:V300"/>
    <mergeCell ref="AA299:AA300"/>
    <mergeCell ref="AB299:AB300"/>
    <mergeCell ref="AC299:AC300"/>
    <mergeCell ref="AD299:AD300"/>
    <mergeCell ref="AF299:AF300"/>
    <mergeCell ref="AG299:AG300"/>
    <mergeCell ref="AH299:AL300"/>
    <mergeCell ref="AM299:AM300"/>
    <mergeCell ref="AN299:AN300"/>
    <mergeCell ref="AO299:AO300"/>
    <mergeCell ref="AN301:AN302"/>
    <mergeCell ref="AO301:AO302"/>
    <mergeCell ref="B302:F302"/>
    <mergeCell ref="G297:G298"/>
    <mergeCell ref="H297:H298"/>
    <mergeCell ref="I297:I298"/>
    <mergeCell ref="J297:J298"/>
    <mergeCell ref="K297:K298"/>
    <mergeCell ref="B297:F297"/>
    <mergeCell ref="B299:F299"/>
    <mergeCell ref="J301:J302"/>
    <mergeCell ref="K301:K302"/>
    <mergeCell ref="T297:T298"/>
    <mergeCell ref="U297:U298"/>
    <mergeCell ref="V297:V298"/>
    <mergeCell ref="W297:W298"/>
    <mergeCell ref="L297:L298"/>
    <mergeCell ref="M297:M298"/>
    <mergeCell ref="N297:N298"/>
    <mergeCell ref="O297:O298"/>
    <mergeCell ref="P297:P298"/>
    <mergeCell ref="Q297:Q298"/>
    <mergeCell ref="O289:O290"/>
    <mergeCell ref="P289:P290"/>
    <mergeCell ref="Q289:Q290"/>
    <mergeCell ref="R289:R290"/>
    <mergeCell ref="S289:S290"/>
    <mergeCell ref="T289:T290"/>
    <mergeCell ref="U289:U290"/>
    <mergeCell ref="V289:V290"/>
    <mergeCell ref="W289:W290"/>
    <mergeCell ref="X289:X290"/>
    <mergeCell ref="Y289:Y290"/>
    <mergeCell ref="Z289:Z290"/>
    <mergeCell ref="AA289:AA290"/>
    <mergeCell ref="AB289:AB290"/>
    <mergeCell ref="AC289:AC290"/>
    <mergeCell ref="AO297:AO298"/>
    <mergeCell ref="G299:G300"/>
    <mergeCell ref="H299:H300"/>
    <mergeCell ref="I299:I300"/>
    <mergeCell ref="J299:J300"/>
    <mergeCell ref="K299:K300"/>
    <mergeCell ref="L299:L300"/>
    <mergeCell ref="M299:M300"/>
    <mergeCell ref="N299:N300"/>
    <mergeCell ref="O299:O300"/>
    <mergeCell ref="P299:P300"/>
    <mergeCell ref="Q299:Q300"/>
    <mergeCell ref="R299:R300"/>
    <mergeCell ref="AD289:AD290"/>
    <mergeCell ref="AF289:AF290"/>
    <mergeCell ref="AG289:AG290"/>
    <mergeCell ref="AH289:AL290"/>
    <mergeCell ref="AM289:AM290"/>
    <mergeCell ref="AN289:AN290"/>
    <mergeCell ref="AO289:AO290"/>
    <mergeCell ref="G291:G292"/>
    <mergeCell ref="H291:H292"/>
    <mergeCell ref="I291:I292"/>
    <mergeCell ref="J291:J292"/>
    <mergeCell ref="K291:K292"/>
    <mergeCell ref="L291:L292"/>
    <mergeCell ref="M291:M292"/>
    <mergeCell ref="N291:N292"/>
    <mergeCell ref="O291:O292"/>
    <mergeCell ref="P291:P292"/>
    <mergeCell ref="Q291:Q292"/>
    <mergeCell ref="R291:R292"/>
    <mergeCell ref="S291:S292"/>
    <mergeCell ref="T291:T292"/>
    <mergeCell ref="U291:U292"/>
    <mergeCell ref="V291:V292"/>
    <mergeCell ref="W291:W292"/>
    <mergeCell ref="X291:X292"/>
    <mergeCell ref="Y291:Y292"/>
    <mergeCell ref="Z291:Z292"/>
    <mergeCell ref="AA291:AA292"/>
    <mergeCell ref="AB291:AB292"/>
    <mergeCell ref="AC291:AC292"/>
    <mergeCell ref="AD291:AD292"/>
    <mergeCell ref="AF291:AF292"/>
    <mergeCell ref="AG291:AG292"/>
    <mergeCell ref="AH291:AL292"/>
    <mergeCell ref="AM291:AM292"/>
    <mergeCell ref="AN291:AN292"/>
    <mergeCell ref="AO291:AO292"/>
    <mergeCell ref="K285:K286"/>
    <mergeCell ref="L285:L286"/>
    <mergeCell ref="M285:M286"/>
    <mergeCell ref="N285:N286"/>
    <mergeCell ref="O285:O286"/>
    <mergeCell ref="P285:P286"/>
    <mergeCell ref="Q285:Q286"/>
    <mergeCell ref="R285:R286"/>
    <mergeCell ref="S285:S286"/>
    <mergeCell ref="T285:T286"/>
    <mergeCell ref="U285:U286"/>
    <mergeCell ref="V285:V286"/>
    <mergeCell ref="W285:W286"/>
    <mergeCell ref="X285:X286"/>
    <mergeCell ref="Y285:Y286"/>
    <mergeCell ref="Z285:Z286"/>
    <mergeCell ref="AA285:AA286"/>
    <mergeCell ref="AB285:AB286"/>
    <mergeCell ref="AC285:AC286"/>
    <mergeCell ref="AD285:AD286"/>
    <mergeCell ref="AF285:AF286"/>
    <mergeCell ref="AG285:AG286"/>
    <mergeCell ref="AH285:AL286"/>
    <mergeCell ref="AM285:AM286"/>
    <mergeCell ref="AN285:AN286"/>
    <mergeCell ref="AO285:AO286"/>
    <mergeCell ref="Y287:Y288"/>
    <mergeCell ref="H287:H288"/>
    <mergeCell ref="I287:I288"/>
    <mergeCell ref="J287:J288"/>
    <mergeCell ref="K287:K288"/>
    <mergeCell ref="L287:L288"/>
    <mergeCell ref="M287:M288"/>
    <mergeCell ref="N287:N288"/>
    <mergeCell ref="O287:O288"/>
    <mergeCell ref="P287:P288"/>
    <mergeCell ref="Q287:Q288"/>
    <mergeCell ref="R287:R288"/>
    <mergeCell ref="S287:S288"/>
    <mergeCell ref="T287:T288"/>
    <mergeCell ref="U287:U288"/>
    <mergeCell ref="V287:V288"/>
    <mergeCell ref="W287:W288"/>
    <mergeCell ref="X287:X288"/>
    <mergeCell ref="Z287:Z288"/>
    <mergeCell ref="AA287:AA288"/>
    <mergeCell ref="AB287:AB288"/>
    <mergeCell ref="AC287:AC288"/>
    <mergeCell ref="AD287:AD288"/>
    <mergeCell ref="AF287:AF288"/>
    <mergeCell ref="AG287:AG288"/>
    <mergeCell ref="AH287:AL288"/>
    <mergeCell ref="AM287:AM288"/>
    <mergeCell ref="AN287:AN288"/>
    <mergeCell ref="AO287:AO288"/>
    <mergeCell ref="G281:G282"/>
    <mergeCell ref="H281:H282"/>
    <mergeCell ref="I281:I282"/>
    <mergeCell ref="J281:J282"/>
    <mergeCell ref="K281:K282"/>
    <mergeCell ref="L281:L282"/>
    <mergeCell ref="M281:M282"/>
    <mergeCell ref="N281:N282"/>
    <mergeCell ref="O281:O282"/>
    <mergeCell ref="P281:P282"/>
    <mergeCell ref="Q281:Q282"/>
    <mergeCell ref="R281:R282"/>
    <mergeCell ref="S281:S282"/>
    <mergeCell ref="T281:T282"/>
    <mergeCell ref="U281:U282"/>
    <mergeCell ref="V281:V282"/>
    <mergeCell ref="W281:W282"/>
    <mergeCell ref="X281:X282"/>
    <mergeCell ref="Y281:Y282"/>
    <mergeCell ref="Z281:Z282"/>
    <mergeCell ref="AA281:AA282"/>
    <mergeCell ref="AB281:AB282"/>
    <mergeCell ref="AC281:AC282"/>
    <mergeCell ref="AD281:AD282"/>
    <mergeCell ref="AF281:AF282"/>
    <mergeCell ref="AG281:AG282"/>
    <mergeCell ref="AH281:AL282"/>
    <mergeCell ref="AM281:AM282"/>
    <mergeCell ref="AN281:AN282"/>
    <mergeCell ref="AO281:AO282"/>
    <mergeCell ref="G283:G284"/>
    <mergeCell ref="H283:H284"/>
    <mergeCell ref="I283:I284"/>
    <mergeCell ref="J283:J284"/>
    <mergeCell ref="K283:K284"/>
    <mergeCell ref="L283:L284"/>
    <mergeCell ref="M283:M284"/>
    <mergeCell ref="N283:N284"/>
    <mergeCell ref="O283:O284"/>
    <mergeCell ref="P283:P284"/>
    <mergeCell ref="Q283:Q284"/>
    <mergeCell ref="R283:R284"/>
    <mergeCell ref="S283:S284"/>
    <mergeCell ref="T283:T284"/>
    <mergeCell ref="U283:U284"/>
    <mergeCell ref="V283:V284"/>
    <mergeCell ref="W283:W284"/>
    <mergeCell ref="X283:X284"/>
    <mergeCell ref="Y283:Y284"/>
    <mergeCell ref="Z283:Z284"/>
    <mergeCell ref="AA283:AA284"/>
    <mergeCell ref="AB283:AB284"/>
    <mergeCell ref="AC283:AC284"/>
    <mergeCell ref="AD283:AD284"/>
    <mergeCell ref="AF283:AF284"/>
    <mergeCell ref="AG283:AG284"/>
    <mergeCell ref="AH283:AL284"/>
    <mergeCell ref="AM283:AM284"/>
    <mergeCell ref="AN283:AN284"/>
    <mergeCell ref="AO283:AO284"/>
    <mergeCell ref="AM277:AM278"/>
    <mergeCell ref="AN277:AN278"/>
    <mergeCell ref="AO277:AO278"/>
    <mergeCell ref="G279:G280"/>
    <mergeCell ref="H279:H280"/>
    <mergeCell ref="I279:I280"/>
    <mergeCell ref="J279:J280"/>
    <mergeCell ref="K279:K280"/>
    <mergeCell ref="L279:L280"/>
    <mergeCell ref="M279:M280"/>
    <mergeCell ref="N279:N280"/>
    <mergeCell ref="O279:O280"/>
    <mergeCell ref="P279:P280"/>
    <mergeCell ref="Q279:Q280"/>
    <mergeCell ref="R279:R280"/>
    <mergeCell ref="S279:S280"/>
    <mergeCell ref="T279:T280"/>
    <mergeCell ref="U279:U280"/>
    <mergeCell ref="V279:V280"/>
    <mergeCell ref="W279:W280"/>
    <mergeCell ref="X279:X280"/>
    <mergeCell ref="Y279:Y280"/>
    <mergeCell ref="Z279:Z280"/>
    <mergeCell ref="AA279:AA280"/>
    <mergeCell ref="AB279:AB280"/>
    <mergeCell ref="AC279:AC280"/>
    <mergeCell ref="AD279:AD280"/>
    <mergeCell ref="AF279:AF280"/>
    <mergeCell ref="AG279:AG280"/>
    <mergeCell ref="AH279:AL280"/>
    <mergeCell ref="AM279:AM280"/>
    <mergeCell ref="AN279:AN280"/>
    <mergeCell ref="AO279:AO280"/>
    <mergeCell ref="B273:F273"/>
    <mergeCell ref="G273:G274"/>
    <mergeCell ref="H273:H274"/>
    <mergeCell ref="I273:I274"/>
    <mergeCell ref="J273:J274"/>
    <mergeCell ref="K273:K274"/>
    <mergeCell ref="L273:L274"/>
    <mergeCell ref="M273:M274"/>
    <mergeCell ref="N273:N274"/>
    <mergeCell ref="O273:O274"/>
    <mergeCell ref="P273:P274"/>
    <mergeCell ref="Q273:Q274"/>
    <mergeCell ref="R273:R274"/>
    <mergeCell ref="S273:S274"/>
    <mergeCell ref="T273:T274"/>
    <mergeCell ref="U273:U274"/>
    <mergeCell ref="V273:V274"/>
    <mergeCell ref="W273:W274"/>
    <mergeCell ref="X273:X274"/>
    <mergeCell ref="Y273:Y274"/>
    <mergeCell ref="Z273:Z274"/>
    <mergeCell ref="AA273:AA274"/>
    <mergeCell ref="AB273:AB274"/>
    <mergeCell ref="AC273:AC274"/>
    <mergeCell ref="AD273:AD274"/>
    <mergeCell ref="AG273:AG274"/>
    <mergeCell ref="AH273:AL274"/>
    <mergeCell ref="AM273:AM274"/>
    <mergeCell ref="AN273:AN274"/>
    <mergeCell ref="AO273:AO274"/>
    <mergeCell ref="B274:F274"/>
    <mergeCell ref="B275:F275"/>
    <mergeCell ref="G275:G276"/>
    <mergeCell ref="H275:H276"/>
    <mergeCell ref="I275:I276"/>
    <mergeCell ref="J275:J276"/>
    <mergeCell ref="K275:K276"/>
    <mergeCell ref="L275:L276"/>
    <mergeCell ref="M275:M276"/>
    <mergeCell ref="N275:N276"/>
    <mergeCell ref="O275:O276"/>
    <mergeCell ref="P275:P276"/>
    <mergeCell ref="Q275:Q276"/>
    <mergeCell ref="R275:R276"/>
    <mergeCell ref="S275:S276"/>
    <mergeCell ref="T275:T276"/>
    <mergeCell ref="U275:U276"/>
    <mergeCell ref="V275:V276"/>
    <mergeCell ref="W275:W276"/>
    <mergeCell ref="X275:X276"/>
    <mergeCell ref="Y275:Y276"/>
    <mergeCell ref="Z275:Z276"/>
    <mergeCell ref="AA275:AA276"/>
    <mergeCell ref="AB275:AB276"/>
    <mergeCell ref="AC275:AC276"/>
    <mergeCell ref="AD275:AD276"/>
    <mergeCell ref="AF275:AF276"/>
    <mergeCell ref="AG275:AG276"/>
    <mergeCell ref="AH275:AL276"/>
    <mergeCell ref="AM275:AM276"/>
    <mergeCell ref="AN275:AN276"/>
    <mergeCell ref="AO275:AO276"/>
    <mergeCell ref="B269:F269"/>
    <mergeCell ref="G269:G270"/>
    <mergeCell ref="H269:H270"/>
    <mergeCell ref="I269:I270"/>
    <mergeCell ref="J269:J270"/>
    <mergeCell ref="K269:K270"/>
    <mergeCell ref="L269:L270"/>
    <mergeCell ref="M269:M270"/>
    <mergeCell ref="N269:N270"/>
    <mergeCell ref="O269:O270"/>
    <mergeCell ref="P269:P270"/>
    <mergeCell ref="Q269:Q270"/>
    <mergeCell ref="R269:R270"/>
    <mergeCell ref="S269:S270"/>
    <mergeCell ref="T269:T270"/>
    <mergeCell ref="U269:U270"/>
    <mergeCell ref="V269:V270"/>
    <mergeCell ref="W269:W270"/>
    <mergeCell ref="X269:X270"/>
    <mergeCell ref="Y269:Y270"/>
    <mergeCell ref="Z269:Z270"/>
    <mergeCell ref="AA269:AA270"/>
    <mergeCell ref="AB269:AB270"/>
    <mergeCell ref="AC269:AC270"/>
    <mergeCell ref="AD269:AD270"/>
    <mergeCell ref="AG269:AG270"/>
    <mergeCell ref="AH269:AL270"/>
    <mergeCell ref="AM269:AM270"/>
    <mergeCell ref="AN269:AN270"/>
    <mergeCell ref="AF269:AF270"/>
    <mergeCell ref="AO269:AO270"/>
    <mergeCell ref="B270:F270"/>
    <mergeCell ref="B271:F271"/>
    <mergeCell ref="G271:G272"/>
    <mergeCell ref="H271:H272"/>
    <mergeCell ref="I271:I272"/>
    <mergeCell ref="J271:J272"/>
    <mergeCell ref="K271:K272"/>
    <mergeCell ref="L271:L272"/>
    <mergeCell ref="M271:M272"/>
    <mergeCell ref="N271:N272"/>
    <mergeCell ref="O271:O272"/>
    <mergeCell ref="P271:P272"/>
    <mergeCell ref="Q271:Q272"/>
    <mergeCell ref="R271:R272"/>
    <mergeCell ref="S271:S272"/>
    <mergeCell ref="AD271:AD272"/>
    <mergeCell ref="AF271:AF272"/>
    <mergeCell ref="T271:T272"/>
    <mergeCell ref="U271:U272"/>
    <mergeCell ref="V271:V272"/>
    <mergeCell ref="W271:W272"/>
    <mergeCell ref="X271:X272"/>
    <mergeCell ref="Y271:Y272"/>
    <mergeCell ref="AG271:AG272"/>
    <mergeCell ref="AH271:AL272"/>
    <mergeCell ref="AM271:AM272"/>
    <mergeCell ref="AN271:AN272"/>
    <mergeCell ref="AO271:AO272"/>
    <mergeCell ref="B272:F272"/>
    <mergeCell ref="Z271:Z272"/>
    <mergeCell ref="AA271:AA272"/>
    <mergeCell ref="AB271:AB272"/>
    <mergeCell ref="AC271:AC272"/>
    <mergeCell ref="B265:F265"/>
    <mergeCell ref="G265:G266"/>
    <mergeCell ref="H265:H266"/>
    <mergeCell ref="I265:I266"/>
    <mergeCell ref="J265:J266"/>
    <mergeCell ref="K265:K266"/>
    <mergeCell ref="L265:L266"/>
    <mergeCell ref="M265:M266"/>
    <mergeCell ref="N265:N266"/>
    <mergeCell ref="O265:O266"/>
    <mergeCell ref="P265:P266"/>
    <mergeCell ref="Q265:Q266"/>
    <mergeCell ref="R265:R266"/>
    <mergeCell ref="S265:S266"/>
    <mergeCell ref="T265:T266"/>
    <mergeCell ref="U265:U266"/>
    <mergeCell ref="V265:V266"/>
    <mergeCell ref="W265:W266"/>
    <mergeCell ref="X265:X266"/>
    <mergeCell ref="Y265:Y266"/>
    <mergeCell ref="Z265:Z266"/>
    <mergeCell ref="AA265:AA266"/>
    <mergeCell ref="AB265:AB266"/>
    <mergeCell ref="AC265:AC266"/>
    <mergeCell ref="AD265:AD266"/>
    <mergeCell ref="AF265:AF266"/>
    <mergeCell ref="AG265:AG266"/>
    <mergeCell ref="AH265:AL266"/>
    <mergeCell ref="AM265:AM266"/>
    <mergeCell ref="AN265:AN266"/>
    <mergeCell ref="AO265:AO266"/>
    <mergeCell ref="B266:F266"/>
    <mergeCell ref="B267:F267"/>
    <mergeCell ref="G267:G268"/>
    <mergeCell ref="H267:H268"/>
    <mergeCell ref="I267:I268"/>
    <mergeCell ref="J267:J268"/>
    <mergeCell ref="K267:K268"/>
    <mergeCell ref="L267:L268"/>
    <mergeCell ref="M267:M268"/>
    <mergeCell ref="N267:N268"/>
    <mergeCell ref="O267:O268"/>
    <mergeCell ref="P267:P268"/>
    <mergeCell ref="Q267:Q268"/>
    <mergeCell ref="R267:R268"/>
    <mergeCell ref="S267:S268"/>
    <mergeCell ref="AD267:AD268"/>
    <mergeCell ref="AF267:AF268"/>
    <mergeCell ref="T267:T268"/>
    <mergeCell ref="U267:U268"/>
    <mergeCell ref="V267:V268"/>
    <mergeCell ref="W267:W268"/>
    <mergeCell ref="X267:X268"/>
    <mergeCell ref="Y267:Y268"/>
    <mergeCell ref="AG267:AG268"/>
    <mergeCell ref="AH267:AL268"/>
    <mergeCell ref="AM267:AM268"/>
    <mergeCell ref="AN267:AN268"/>
    <mergeCell ref="AO267:AO268"/>
    <mergeCell ref="B268:F268"/>
    <mergeCell ref="Z267:Z268"/>
    <mergeCell ref="AA267:AA268"/>
    <mergeCell ref="AB267:AB268"/>
    <mergeCell ref="AC267:AC268"/>
    <mergeCell ref="B261:F261"/>
    <mergeCell ref="G261:G262"/>
    <mergeCell ref="H261:H262"/>
    <mergeCell ref="I261:I262"/>
    <mergeCell ref="J261:J262"/>
    <mergeCell ref="K261:K262"/>
    <mergeCell ref="L261:L262"/>
    <mergeCell ref="M261:M262"/>
    <mergeCell ref="N261:N262"/>
    <mergeCell ref="O261:O262"/>
    <mergeCell ref="P261:P262"/>
    <mergeCell ref="Q261:Q262"/>
    <mergeCell ref="R261:R262"/>
    <mergeCell ref="S261:S262"/>
    <mergeCell ref="T261:T262"/>
    <mergeCell ref="U261:U262"/>
    <mergeCell ref="V261:V262"/>
    <mergeCell ref="W261:W262"/>
    <mergeCell ref="X261:X262"/>
    <mergeCell ref="Y261:Y262"/>
    <mergeCell ref="Z261:Z262"/>
    <mergeCell ref="AA261:AA262"/>
    <mergeCell ref="AB261:AB262"/>
    <mergeCell ref="AC261:AC262"/>
    <mergeCell ref="AD261:AD262"/>
    <mergeCell ref="AF261:AF262"/>
    <mergeCell ref="AG261:AG262"/>
    <mergeCell ref="AH261:AL262"/>
    <mergeCell ref="AM261:AM262"/>
    <mergeCell ref="AN261:AN262"/>
    <mergeCell ref="AO261:AO262"/>
    <mergeCell ref="B262:F262"/>
    <mergeCell ref="B263:F263"/>
    <mergeCell ref="G263:G264"/>
    <mergeCell ref="H263:H264"/>
    <mergeCell ref="I263:I264"/>
    <mergeCell ref="J263:J264"/>
    <mergeCell ref="K263:K264"/>
    <mergeCell ref="L263:L264"/>
    <mergeCell ref="M263:M264"/>
    <mergeCell ref="N263:N264"/>
    <mergeCell ref="O263:O264"/>
    <mergeCell ref="P263:P264"/>
    <mergeCell ref="Q263:Q264"/>
    <mergeCell ref="R263:R264"/>
    <mergeCell ref="S263:S264"/>
    <mergeCell ref="AD263:AD264"/>
    <mergeCell ref="AF263:AF264"/>
    <mergeCell ref="T263:T264"/>
    <mergeCell ref="U263:U264"/>
    <mergeCell ref="V263:V264"/>
    <mergeCell ref="W263:W264"/>
    <mergeCell ref="X263:X264"/>
    <mergeCell ref="Y263:Y264"/>
    <mergeCell ref="AG263:AG264"/>
    <mergeCell ref="AH263:AL264"/>
    <mergeCell ref="AM263:AM264"/>
    <mergeCell ref="AN263:AN264"/>
    <mergeCell ref="AO263:AO264"/>
    <mergeCell ref="B264:F264"/>
    <mergeCell ref="Z263:Z264"/>
    <mergeCell ref="AA263:AA264"/>
    <mergeCell ref="AB263:AB264"/>
    <mergeCell ref="AC263:AC264"/>
    <mergeCell ref="B257:F257"/>
    <mergeCell ref="G257:G258"/>
    <mergeCell ref="H257:H258"/>
    <mergeCell ref="I257:I258"/>
    <mergeCell ref="J257:J258"/>
    <mergeCell ref="K257:K258"/>
    <mergeCell ref="L257:L258"/>
    <mergeCell ref="M257:M258"/>
    <mergeCell ref="N257:N258"/>
    <mergeCell ref="O257:O258"/>
    <mergeCell ref="P257:P258"/>
    <mergeCell ref="Q257:Q258"/>
    <mergeCell ref="R257:R258"/>
    <mergeCell ref="S257:S258"/>
    <mergeCell ref="T257:T258"/>
    <mergeCell ref="U257:U258"/>
    <mergeCell ref="V257:V258"/>
    <mergeCell ref="W257:W258"/>
    <mergeCell ref="X257:X258"/>
    <mergeCell ref="Y257:Y258"/>
    <mergeCell ref="Z257:Z258"/>
    <mergeCell ref="AA257:AA258"/>
    <mergeCell ref="AB257:AB258"/>
    <mergeCell ref="AC257:AC258"/>
    <mergeCell ref="AD257:AD258"/>
    <mergeCell ref="AF257:AF258"/>
    <mergeCell ref="AG257:AG258"/>
    <mergeCell ref="AH257:AL258"/>
    <mergeCell ref="AM257:AM258"/>
    <mergeCell ref="AN257:AN258"/>
    <mergeCell ref="AO257:AO258"/>
    <mergeCell ref="B258:F258"/>
    <mergeCell ref="B259:F259"/>
    <mergeCell ref="G259:G260"/>
    <mergeCell ref="H259:H260"/>
    <mergeCell ref="I259:I260"/>
    <mergeCell ref="J259:J260"/>
    <mergeCell ref="K259:K260"/>
    <mergeCell ref="L259:L260"/>
    <mergeCell ref="M259:M260"/>
    <mergeCell ref="N259:N260"/>
    <mergeCell ref="O259:O260"/>
    <mergeCell ref="P259:P260"/>
    <mergeCell ref="Q259:Q260"/>
    <mergeCell ref="R259:R260"/>
    <mergeCell ref="S259:S260"/>
    <mergeCell ref="AD259:AD260"/>
    <mergeCell ref="AF259:AF260"/>
    <mergeCell ref="T259:T260"/>
    <mergeCell ref="U259:U260"/>
    <mergeCell ref="V259:V260"/>
    <mergeCell ref="W259:W260"/>
    <mergeCell ref="X259:X260"/>
    <mergeCell ref="Y259:Y260"/>
    <mergeCell ref="AG259:AG260"/>
    <mergeCell ref="AH259:AL260"/>
    <mergeCell ref="AM259:AM260"/>
    <mergeCell ref="AN259:AN260"/>
    <mergeCell ref="AO259:AO260"/>
    <mergeCell ref="B260:F260"/>
    <mergeCell ref="Z259:Z260"/>
    <mergeCell ref="AA259:AA260"/>
    <mergeCell ref="AB259:AB260"/>
    <mergeCell ref="AC259:AC260"/>
    <mergeCell ref="B253:F253"/>
    <mergeCell ref="G253:G254"/>
    <mergeCell ref="H253:H254"/>
    <mergeCell ref="I253:I254"/>
    <mergeCell ref="J253:J254"/>
    <mergeCell ref="K253:K254"/>
    <mergeCell ref="L253:L254"/>
    <mergeCell ref="M253:M254"/>
    <mergeCell ref="N253:N254"/>
    <mergeCell ref="O253:O254"/>
    <mergeCell ref="P253:P254"/>
    <mergeCell ref="Q253:Q254"/>
    <mergeCell ref="R253:R254"/>
    <mergeCell ref="S253:S254"/>
    <mergeCell ref="T253:T254"/>
    <mergeCell ref="U253:U254"/>
    <mergeCell ref="V253:V254"/>
    <mergeCell ref="W253:W254"/>
    <mergeCell ref="X253:X254"/>
    <mergeCell ref="Y253:Y254"/>
    <mergeCell ref="Z253:Z254"/>
    <mergeCell ref="AA253:AA254"/>
    <mergeCell ref="AB253:AB254"/>
    <mergeCell ref="AC253:AC254"/>
    <mergeCell ref="AD253:AD254"/>
    <mergeCell ref="AF253:AF254"/>
    <mergeCell ref="AG253:AG254"/>
    <mergeCell ref="AH253:AL254"/>
    <mergeCell ref="AM253:AM254"/>
    <mergeCell ref="AN253:AN254"/>
    <mergeCell ref="AO253:AO254"/>
    <mergeCell ref="B254:F254"/>
    <mergeCell ref="B255:F255"/>
    <mergeCell ref="G255:G256"/>
    <mergeCell ref="H255:H256"/>
    <mergeCell ref="I255:I256"/>
    <mergeCell ref="J255:J256"/>
    <mergeCell ref="K255:K256"/>
    <mergeCell ref="L255:L256"/>
    <mergeCell ref="M255:M256"/>
    <mergeCell ref="N255:N256"/>
    <mergeCell ref="O255:O256"/>
    <mergeCell ref="P255:P256"/>
    <mergeCell ref="Q255:Q256"/>
    <mergeCell ref="R255:R256"/>
    <mergeCell ref="S255:S256"/>
    <mergeCell ref="AD255:AD256"/>
    <mergeCell ref="AF255:AF256"/>
    <mergeCell ref="T255:T256"/>
    <mergeCell ref="U255:U256"/>
    <mergeCell ref="V255:V256"/>
    <mergeCell ref="W255:W256"/>
    <mergeCell ref="X255:X256"/>
    <mergeCell ref="Y255:Y256"/>
    <mergeCell ref="AG255:AG256"/>
    <mergeCell ref="AH255:AL256"/>
    <mergeCell ref="AM255:AM256"/>
    <mergeCell ref="AN255:AN256"/>
    <mergeCell ref="AO255:AO256"/>
    <mergeCell ref="B256:F256"/>
    <mergeCell ref="Z255:Z256"/>
    <mergeCell ref="AA255:AA256"/>
    <mergeCell ref="AB255:AB256"/>
    <mergeCell ref="AC255:AC256"/>
    <mergeCell ref="AD249:AD250"/>
    <mergeCell ref="AF249:AF250"/>
    <mergeCell ref="AG249:AG250"/>
    <mergeCell ref="AH249:AL250"/>
    <mergeCell ref="AM249:AM250"/>
    <mergeCell ref="AN249:AN250"/>
    <mergeCell ref="AO249:AO250"/>
    <mergeCell ref="B250:F250"/>
    <mergeCell ref="B251:F251"/>
    <mergeCell ref="G251:G252"/>
    <mergeCell ref="H251:H252"/>
    <mergeCell ref="I251:I252"/>
    <mergeCell ref="J251:J252"/>
    <mergeCell ref="K251:K252"/>
    <mergeCell ref="L251:L252"/>
    <mergeCell ref="M251:M252"/>
    <mergeCell ref="N251:N252"/>
    <mergeCell ref="O251:O252"/>
    <mergeCell ref="P251:P252"/>
    <mergeCell ref="Q251:Q252"/>
    <mergeCell ref="R251:R252"/>
    <mergeCell ref="S251:S252"/>
    <mergeCell ref="AN251:AN252"/>
    <mergeCell ref="AO251:AO252"/>
    <mergeCell ref="B252:F252"/>
    <mergeCell ref="Z251:Z252"/>
    <mergeCell ref="AA251:AA252"/>
    <mergeCell ref="AB251:AB252"/>
    <mergeCell ref="AC251:AC252"/>
    <mergeCell ref="AD251:AD252"/>
    <mergeCell ref="AF251:AF252"/>
    <mergeCell ref="T251:T252"/>
    <mergeCell ref="K225:K226"/>
    <mergeCell ref="B226:F226"/>
    <mergeCell ref="AG251:AG252"/>
    <mergeCell ref="AH251:AL252"/>
    <mergeCell ref="AM251:AM252"/>
    <mergeCell ref="U251:U252"/>
    <mergeCell ref="V251:V252"/>
    <mergeCell ref="W251:W252"/>
    <mergeCell ref="X251:X252"/>
    <mergeCell ref="Y251:Y252"/>
    <mergeCell ref="B228:F228"/>
    <mergeCell ref="B229:F229"/>
    <mergeCell ref="G229:G230"/>
    <mergeCell ref="L229:L230"/>
    <mergeCell ref="M229:M230"/>
    <mergeCell ref="N229:N230"/>
    <mergeCell ref="J227:J228"/>
    <mergeCell ref="I227:I228"/>
    <mergeCell ref="G227:G228"/>
    <mergeCell ref="H227:H228"/>
    <mergeCell ref="R229:R230"/>
    <mergeCell ref="B230:F230"/>
    <mergeCell ref="L231:L232"/>
    <mergeCell ref="M231:M232"/>
    <mergeCell ref="N231:N232"/>
    <mergeCell ref="J229:J230"/>
    <mergeCell ref="K229:K230"/>
    <mergeCell ref="P229:P230"/>
    <mergeCell ref="R239:R240"/>
    <mergeCell ref="Q241:Q242"/>
    <mergeCell ref="B249:F249"/>
    <mergeCell ref="G249:G250"/>
    <mergeCell ref="H249:H250"/>
    <mergeCell ref="I249:I250"/>
    <mergeCell ref="J249:J250"/>
    <mergeCell ref="K249:K250"/>
    <mergeCell ref="L249:L250"/>
    <mergeCell ref="M249:M250"/>
    <mergeCell ref="N249:N250"/>
    <mergeCell ref="O249:O250"/>
    <mergeCell ref="P249:P250"/>
    <mergeCell ref="Q249:Q250"/>
    <mergeCell ref="R249:R250"/>
    <mergeCell ref="R235:R236"/>
    <mergeCell ref="O239:O240"/>
    <mergeCell ref="P239:P240"/>
    <mergeCell ref="Q239:Q240"/>
    <mergeCell ref="O237:O238"/>
    <mergeCell ref="I239:I240"/>
    <mergeCell ref="J239:J240"/>
    <mergeCell ref="K239:K240"/>
    <mergeCell ref="L239:L240"/>
    <mergeCell ref="M239:M240"/>
    <mergeCell ref="N239:N240"/>
    <mergeCell ref="H221:H222"/>
    <mergeCell ref="I221:I222"/>
    <mergeCell ref="J221:J222"/>
    <mergeCell ref="K221:K222"/>
    <mergeCell ref="L221:L222"/>
    <mergeCell ref="M221:M222"/>
    <mergeCell ref="N221:N222"/>
    <mergeCell ref="O221:O222"/>
    <mergeCell ref="P221:P222"/>
    <mergeCell ref="Q221:Q222"/>
    <mergeCell ref="R221:R222"/>
    <mergeCell ref="S221:S222"/>
    <mergeCell ref="AD221:AD222"/>
    <mergeCell ref="AF221:AF222"/>
    <mergeCell ref="T221:T222"/>
    <mergeCell ref="U221:U222"/>
    <mergeCell ref="V221:V222"/>
    <mergeCell ref="W221:W222"/>
    <mergeCell ref="X221:X222"/>
    <mergeCell ref="Y221:Y222"/>
    <mergeCell ref="AG221:AG222"/>
    <mergeCell ref="AH221:AL222"/>
    <mergeCell ref="AM221:AM222"/>
    <mergeCell ref="AN221:AN222"/>
    <mergeCell ref="AO221:AO222"/>
    <mergeCell ref="B222:F222"/>
    <mergeCell ref="Z221:Z222"/>
    <mergeCell ref="AA221:AA222"/>
    <mergeCell ref="AB221:AB222"/>
    <mergeCell ref="AC221:AC222"/>
    <mergeCell ref="B223:F223"/>
    <mergeCell ref="G223:G224"/>
    <mergeCell ref="H223:H224"/>
    <mergeCell ref="I223:I224"/>
    <mergeCell ref="J223:J224"/>
    <mergeCell ref="K223:K224"/>
    <mergeCell ref="L223:L224"/>
    <mergeCell ref="M223:M224"/>
    <mergeCell ref="N223:N224"/>
    <mergeCell ref="O223:O224"/>
    <mergeCell ref="P223:P224"/>
    <mergeCell ref="Q223:Q224"/>
    <mergeCell ref="R223:R224"/>
    <mergeCell ref="S223:S224"/>
    <mergeCell ref="T223:T224"/>
    <mergeCell ref="U223:U224"/>
    <mergeCell ref="V223:V224"/>
    <mergeCell ref="W223:W224"/>
    <mergeCell ref="X223:X224"/>
    <mergeCell ref="Y223:Y224"/>
    <mergeCell ref="Z223:Z224"/>
    <mergeCell ref="AA223:AA224"/>
    <mergeCell ref="AB223:AB224"/>
    <mergeCell ref="AC223:AC224"/>
    <mergeCell ref="AD223:AD224"/>
    <mergeCell ref="AF223:AF224"/>
    <mergeCell ref="AG223:AG224"/>
    <mergeCell ref="AH223:AL224"/>
    <mergeCell ref="AM223:AM224"/>
    <mergeCell ref="AN223:AN224"/>
    <mergeCell ref="AO223:AO224"/>
    <mergeCell ref="B224:F224"/>
    <mergeCell ref="B217:F217"/>
    <mergeCell ref="G217:G218"/>
    <mergeCell ref="H217:H218"/>
    <mergeCell ref="I217:I218"/>
    <mergeCell ref="J217:J218"/>
    <mergeCell ref="K217:K218"/>
    <mergeCell ref="L217:L218"/>
    <mergeCell ref="M217:M218"/>
    <mergeCell ref="N217:N218"/>
    <mergeCell ref="O217:O218"/>
    <mergeCell ref="P217:P218"/>
    <mergeCell ref="Q217:Q218"/>
    <mergeCell ref="R217:R218"/>
    <mergeCell ref="S217:S218"/>
    <mergeCell ref="AD217:AD218"/>
    <mergeCell ref="AF217:AF218"/>
    <mergeCell ref="T217:T218"/>
    <mergeCell ref="U217:U218"/>
    <mergeCell ref="V217:V218"/>
    <mergeCell ref="W217:W218"/>
    <mergeCell ref="X217:X218"/>
    <mergeCell ref="Y217:Y218"/>
    <mergeCell ref="AG217:AG218"/>
    <mergeCell ref="AH217:AL218"/>
    <mergeCell ref="AM217:AM218"/>
    <mergeCell ref="AN217:AN218"/>
    <mergeCell ref="AO217:AO218"/>
    <mergeCell ref="B218:F218"/>
    <mergeCell ref="Z217:Z218"/>
    <mergeCell ref="AA217:AA218"/>
    <mergeCell ref="AB217:AB218"/>
    <mergeCell ref="AC217:AC218"/>
    <mergeCell ref="B219:F219"/>
    <mergeCell ref="G219:G220"/>
    <mergeCell ref="H219:H220"/>
    <mergeCell ref="I219:I220"/>
    <mergeCell ref="J219:J220"/>
    <mergeCell ref="K219:K220"/>
    <mergeCell ref="L219:L220"/>
    <mergeCell ref="M219:M220"/>
    <mergeCell ref="N219:N220"/>
    <mergeCell ref="O219:O220"/>
    <mergeCell ref="P219:P220"/>
    <mergeCell ref="Q219:Q220"/>
    <mergeCell ref="R219:R220"/>
    <mergeCell ref="S219:S220"/>
    <mergeCell ref="T219:T220"/>
    <mergeCell ref="U219:U220"/>
    <mergeCell ref="V219:V220"/>
    <mergeCell ref="W219:W220"/>
    <mergeCell ref="X219:X220"/>
    <mergeCell ref="Y219:Y220"/>
    <mergeCell ref="Z219:Z220"/>
    <mergeCell ref="AA219:AA220"/>
    <mergeCell ref="AB219:AB220"/>
    <mergeCell ref="AC219:AC220"/>
    <mergeCell ref="AD219:AD220"/>
    <mergeCell ref="AF219:AF220"/>
    <mergeCell ref="AG219:AG220"/>
    <mergeCell ref="AH219:AL220"/>
    <mergeCell ref="AM219:AM220"/>
    <mergeCell ref="AN219:AN220"/>
    <mergeCell ref="AO219:AO220"/>
    <mergeCell ref="B220:F220"/>
    <mergeCell ref="B213:F213"/>
    <mergeCell ref="G213:G214"/>
    <mergeCell ref="H213:H214"/>
    <mergeCell ref="I213:I214"/>
    <mergeCell ref="J213:J214"/>
    <mergeCell ref="K213:K214"/>
    <mergeCell ref="L213:L214"/>
    <mergeCell ref="M213:M214"/>
    <mergeCell ref="N213:N214"/>
    <mergeCell ref="O213:O214"/>
    <mergeCell ref="P213:P214"/>
    <mergeCell ref="Q213:Q214"/>
    <mergeCell ref="R213:R214"/>
    <mergeCell ref="S213:S214"/>
    <mergeCell ref="AD213:AD214"/>
    <mergeCell ref="AF213:AF214"/>
    <mergeCell ref="T213:T214"/>
    <mergeCell ref="U213:U214"/>
    <mergeCell ref="V213:V214"/>
    <mergeCell ref="W213:W214"/>
    <mergeCell ref="X213:X214"/>
    <mergeCell ref="Y213:Y214"/>
    <mergeCell ref="AG213:AG214"/>
    <mergeCell ref="AH213:AL214"/>
    <mergeCell ref="AM213:AM214"/>
    <mergeCell ref="AN213:AN214"/>
    <mergeCell ref="AO213:AO214"/>
    <mergeCell ref="B214:F214"/>
    <mergeCell ref="Z213:Z214"/>
    <mergeCell ref="AA213:AA214"/>
    <mergeCell ref="AB213:AB214"/>
    <mergeCell ref="AC213:AC214"/>
    <mergeCell ref="B215:F215"/>
    <mergeCell ref="G215:G216"/>
    <mergeCell ref="H215:H216"/>
    <mergeCell ref="I215:I216"/>
    <mergeCell ref="J215:J216"/>
    <mergeCell ref="K215:K216"/>
    <mergeCell ref="L215:L216"/>
    <mergeCell ref="M215:M216"/>
    <mergeCell ref="N215:N216"/>
    <mergeCell ref="O215:O216"/>
    <mergeCell ref="P215:P216"/>
    <mergeCell ref="Q215:Q216"/>
    <mergeCell ref="R215:R216"/>
    <mergeCell ref="S215:S216"/>
    <mergeCell ref="T215:T216"/>
    <mergeCell ref="U215:U216"/>
    <mergeCell ref="V215:V216"/>
    <mergeCell ref="W215:W216"/>
    <mergeCell ref="X215:X216"/>
    <mergeCell ref="Y215:Y216"/>
    <mergeCell ref="Z215:Z216"/>
    <mergeCell ref="AA215:AA216"/>
    <mergeCell ref="AB215:AB216"/>
    <mergeCell ref="AC215:AC216"/>
    <mergeCell ref="AD215:AD216"/>
    <mergeCell ref="AF215:AF216"/>
    <mergeCell ref="AG215:AG216"/>
    <mergeCell ref="AH215:AL216"/>
    <mergeCell ref="AM215:AM216"/>
    <mergeCell ref="AN215:AN216"/>
    <mergeCell ref="AO215:AO216"/>
    <mergeCell ref="B216:F216"/>
    <mergeCell ref="B209:F209"/>
    <mergeCell ref="G209:G210"/>
    <mergeCell ref="H209:H210"/>
    <mergeCell ref="I209:I210"/>
    <mergeCell ref="J209:J210"/>
    <mergeCell ref="K209:K210"/>
    <mergeCell ref="L209:L210"/>
    <mergeCell ref="M209:M210"/>
    <mergeCell ref="N209:N210"/>
    <mergeCell ref="O209:O210"/>
    <mergeCell ref="P209:P210"/>
    <mergeCell ref="Q209:Q210"/>
    <mergeCell ref="R209:R210"/>
    <mergeCell ref="S209:S210"/>
    <mergeCell ref="AD209:AD210"/>
    <mergeCell ref="AF209:AF210"/>
    <mergeCell ref="T209:T210"/>
    <mergeCell ref="U209:U210"/>
    <mergeCell ref="V209:V210"/>
    <mergeCell ref="W209:W210"/>
    <mergeCell ref="X209:X210"/>
    <mergeCell ref="Y209:Y210"/>
    <mergeCell ref="AG209:AG210"/>
    <mergeCell ref="AH209:AL210"/>
    <mergeCell ref="AM209:AM210"/>
    <mergeCell ref="AN209:AN210"/>
    <mergeCell ref="AO209:AO210"/>
    <mergeCell ref="B210:F210"/>
    <mergeCell ref="Z209:Z210"/>
    <mergeCell ref="AA209:AA210"/>
    <mergeCell ref="AB209:AB210"/>
    <mergeCell ref="AC209:AC210"/>
    <mergeCell ref="B211:F211"/>
    <mergeCell ref="G211:G212"/>
    <mergeCell ref="H211:H212"/>
    <mergeCell ref="I211:I212"/>
    <mergeCell ref="J211:J212"/>
    <mergeCell ref="K211:K212"/>
    <mergeCell ref="L211:L212"/>
    <mergeCell ref="M211:M212"/>
    <mergeCell ref="N211:N212"/>
    <mergeCell ref="O211:O212"/>
    <mergeCell ref="P211:P212"/>
    <mergeCell ref="Q211:Q212"/>
    <mergeCell ref="R211:R212"/>
    <mergeCell ref="S211:S212"/>
    <mergeCell ref="T211:T212"/>
    <mergeCell ref="U211:U212"/>
    <mergeCell ref="V211:V212"/>
    <mergeCell ref="W211:W212"/>
    <mergeCell ref="X211:X212"/>
    <mergeCell ref="Y211:Y212"/>
    <mergeCell ref="Z211:Z212"/>
    <mergeCell ref="AA211:AA212"/>
    <mergeCell ref="AB211:AB212"/>
    <mergeCell ref="AC211:AC212"/>
    <mergeCell ref="AD211:AD212"/>
    <mergeCell ref="AF211:AF212"/>
    <mergeCell ref="AG211:AG212"/>
    <mergeCell ref="AH211:AL212"/>
    <mergeCell ref="AM211:AM212"/>
    <mergeCell ref="AN211:AN212"/>
    <mergeCell ref="AO211:AO212"/>
    <mergeCell ref="B212:F212"/>
    <mergeCell ref="B205:F205"/>
    <mergeCell ref="G205:G206"/>
    <mergeCell ref="H205:H206"/>
    <mergeCell ref="I205:I206"/>
    <mergeCell ref="J205:J206"/>
    <mergeCell ref="K205:K206"/>
    <mergeCell ref="L205:L206"/>
    <mergeCell ref="M205:M206"/>
    <mergeCell ref="N205:N206"/>
    <mergeCell ref="O205:O206"/>
    <mergeCell ref="P205:P206"/>
    <mergeCell ref="Q205:Q206"/>
    <mergeCell ref="R205:R206"/>
    <mergeCell ref="S205:S206"/>
    <mergeCell ref="AD205:AD206"/>
    <mergeCell ref="AF205:AF206"/>
    <mergeCell ref="T205:T206"/>
    <mergeCell ref="U205:U206"/>
    <mergeCell ref="V205:V206"/>
    <mergeCell ref="W205:W206"/>
    <mergeCell ref="X205:X206"/>
    <mergeCell ref="Y205:Y206"/>
    <mergeCell ref="AG205:AG206"/>
    <mergeCell ref="AH205:AL206"/>
    <mergeCell ref="AM205:AM206"/>
    <mergeCell ref="AN205:AN206"/>
    <mergeCell ref="AO205:AO206"/>
    <mergeCell ref="B206:F206"/>
    <mergeCell ref="Z205:Z206"/>
    <mergeCell ref="AA205:AA206"/>
    <mergeCell ref="AB205:AB206"/>
    <mergeCell ref="AC205:AC206"/>
    <mergeCell ref="B207:F207"/>
    <mergeCell ref="G207:G208"/>
    <mergeCell ref="H207:H208"/>
    <mergeCell ref="I207:I208"/>
    <mergeCell ref="J207:J208"/>
    <mergeCell ref="K207:K208"/>
    <mergeCell ref="L207:L208"/>
    <mergeCell ref="M207:M208"/>
    <mergeCell ref="N207:N208"/>
    <mergeCell ref="O207:O208"/>
    <mergeCell ref="P207:P208"/>
    <mergeCell ref="Q207:Q208"/>
    <mergeCell ref="R207:R208"/>
    <mergeCell ref="S207:S208"/>
    <mergeCell ref="T207:T208"/>
    <mergeCell ref="U207:U208"/>
    <mergeCell ref="V207:V208"/>
    <mergeCell ref="W207:W208"/>
    <mergeCell ref="X207:X208"/>
    <mergeCell ref="Y207:Y208"/>
    <mergeCell ref="Z207:Z208"/>
    <mergeCell ref="AA207:AA208"/>
    <mergeCell ref="AB207:AB208"/>
    <mergeCell ref="AC207:AC208"/>
    <mergeCell ref="AD207:AD208"/>
    <mergeCell ref="AF207:AF208"/>
    <mergeCell ref="AG207:AG208"/>
    <mergeCell ref="AH207:AL208"/>
    <mergeCell ref="AM207:AM208"/>
    <mergeCell ref="AN207:AN208"/>
    <mergeCell ref="AO207:AO208"/>
    <mergeCell ref="B208:F208"/>
    <mergeCell ref="B201:F201"/>
    <mergeCell ref="G201:G202"/>
    <mergeCell ref="H201:H202"/>
    <mergeCell ref="I201:I202"/>
    <mergeCell ref="J201:J202"/>
    <mergeCell ref="K201:K202"/>
    <mergeCell ref="L201:L202"/>
    <mergeCell ref="M201:M202"/>
    <mergeCell ref="N201:N202"/>
    <mergeCell ref="O201:O202"/>
    <mergeCell ref="P201:P202"/>
    <mergeCell ref="Q201:Q202"/>
    <mergeCell ref="R201:R202"/>
    <mergeCell ref="S201:S202"/>
    <mergeCell ref="AD201:AD202"/>
    <mergeCell ref="AF201:AF202"/>
    <mergeCell ref="T201:T202"/>
    <mergeCell ref="U201:U202"/>
    <mergeCell ref="V201:V202"/>
    <mergeCell ref="W201:W202"/>
    <mergeCell ref="X201:X202"/>
    <mergeCell ref="Y201:Y202"/>
    <mergeCell ref="AG201:AG202"/>
    <mergeCell ref="AH201:AL202"/>
    <mergeCell ref="AM201:AM202"/>
    <mergeCell ref="AN201:AN202"/>
    <mergeCell ref="AO201:AO202"/>
    <mergeCell ref="B202:F202"/>
    <mergeCell ref="Z201:Z202"/>
    <mergeCell ref="AA201:AA202"/>
    <mergeCell ref="AB201:AB202"/>
    <mergeCell ref="AC201:AC202"/>
    <mergeCell ref="B203:F203"/>
    <mergeCell ref="G203:G204"/>
    <mergeCell ref="H203:H204"/>
    <mergeCell ref="I203:I204"/>
    <mergeCell ref="J203:J204"/>
    <mergeCell ref="K203:K204"/>
    <mergeCell ref="L203:L204"/>
    <mergeCell ref="M203:M204"/>
    <mergeCell ref="N203:N204"/>
    <mergeCell ref="O203:O204"/>
    <mergeCell ref="P203:P204"/>
    <mergeCell ref="Q203:Q204"/>
    <mergeCell ref="R203:R204"/>
    <mergeCell ref="S203:S204"/>
    <mergeCell ref="T203:T204"/>
    <mergeCell ref="U203:U204"/>
    <mergeCell ref="V203:V204"/>
    <mergeCell ref="W203:W204"/>
    <mergeCell ref="X203:X204"/>
    <mergeCell ref="Y203:Y204"/>
    <mergeCell ref="Z203:Z204"/>
    <mergeCell ref="AA203:AA204"/>
    <mergeCell ref="AB203:AB204"/>
    <mergeCell ref="AC203:AC204"/>
    <mergeCell ref="AD203:AD204"/>
    <mergeCell ref="AF203:AF204"/>
    <mergeCell ref="AG203:AG204"/>
    <mergeCell ref="AH203:AL204"/>
    <mergeCell ref="AM203:AM204"/>
    <mergeCell ref="AN203:AN204"/>
    <mergeCell ref="AO203:AO204"/>
    <mergeCell ref="B204:F204"/>
    <mergeCell ref="G197:G198"/>
    <mergeCell ref="H197:H198"/>
    <mergeCell ref="I197:I198"/>
    <mergeCell ref="J197:J198"/>
    <mergeCell ref="K197:K198"/>
    <mergeCell ref="L197:L198"/>
    <mergeCell ref="M197:M198"/>
    <mergeCell ref="N197:N198"/>
    <mergeCell ref="O197:O198"/>
    <mergeCell ref="P197:P198"/>
    <mergeCell ref="Q197:Q198"/>
    <mergeCell ref="R197:R198"/>
    <mergeCell ref="S197:S198"/>
    <mergeCell ref="T197:T198"/>
    <mergeCell ref="U197:U198"/>
    <mergeCell ref="V197:V198"/>
    <mergeCell ref="W197:W198"/>
    <mergeCell ref="X197:X198"/>
    <mergeCell ref="Y197:Y198"/>
    <mergeCell ref="Z197:Z198"/>
    <mergeCell ref="AA197:AA198"/>
    <mergeCell ref="AB197:AB198"/>
    <mergeCell ref="AC197:AC198"/>
    <mergeCell ref="AD197:AD198"/>
    <mergeCell ref="AF197:AF198"/>
    <mergeCell ref="AG197:AG198"/>
    <mergeCell ref="AH197:AL198"/>
    <mergeCell ref="AM197:AM198"/>
    <mergeCell ref="AN197:AN198"/>
    <mergeCell ref="AO197:AO198"/>
    <mergeCell ref="B198:F198"/>
    <mergeCell ref="B199:F199"/>
    <mergeCell ref="G199:G200"/>
    <mergeCell ref="H199:H200"/>
    <mergeCell ref="I199:I200"/>
    <mergeCell ref="J199:J200"/>
    <mergeCell ref="K199:K200"/>
    <mergeCell ref="L199:L200"/>
    <mergeCell ref="M199:M200"/>
    <mergeCell ref="N199:N200"/>
    <mergeCell ref="O199:O200"/>
    <mergeCell ref="P199:P200"/>
    <mergeCell ref="Q199:Q200"/>
    <mergeCell ref="R199:R200"/>
    <mergeCell ref="S199:S200"/>
    <mergeCell ref="T199:T200"/>
    <mergeCell ref="U199:U200"/>
    <mergeCell ref="V199:V200"/>
    <mergeCell ref="W199:W200"/>
    <mergeCell ref="X199:X200"/>
    <mergeCell ref="Y199:Y200"/>
    <mergeCell ref="Z199:Z200"/>
    <mergeCell ref="AA199:AA200"/>
    <mergeCell ref="AB199:AB200"/>
    <mergeCell ref="AC199:AC200"/>
    <mergeCell ref="AD199:AD200"/>
    <mergeCell ref="AF199:AF200"/>
    <mergeCell ref="AG199:AG200"/>
    <mergeCell ref="AH199:AL200"/>
    <mergeCell ref="AM199:AM200"/>
    <mergeCell ref="AN199:AN200"/>
    <mergeCell ref="AO199:AO200"/>
    <mergeCell ref="B200:F200"/>
    <mergeCell ref="J193:J194"/>
    <mergeCell ref="K193:K194"/>
    <mergeCell ref="L193:L194"/>
    <mergeCell ref="M193:M194"/>
    <mergeCell ref="N193:N194"/>
    <mergeCell ref="O193:O194"/>
    <mergeCell ref="P193:P194"/>
    <mergeCell ref="Q193:Q194"/>
    <mergeCell ref="R193:R194"/>
    <mergeCell ref="S193:S194"/>
    <mergeCell ref="T193:T194"/>
    <mergeCell ref="U193:U194"/>
    <mergeCell ref="V193:V194"/>
    <mergeCell ref="W193:W194"/>
    <mergeCell ref="X193:X194"/>
    <mergeCell ref="Y193:Y194"/>
    <mergeCell ref="Z193:Z194"/>
    <mergeCell ref="AA193:AA194"/>
    <mergeCell ref="AB193:AB194"/>
    <mergeCell ref="AC193:AC194"/>
    <mergeCell ref="AD193:AD194"/>
    <mergeCell ref="AF193:AF194"/>
    <mergeCell ref="AG193:AG194"/>
    <mergeCell ref="AH193:AL194"/>
    <mergeCell ref="AM193:AM194"/>
    <mergeCell ref="AN193:AN194"/>
    <mergeCell ref="AO193:AO194"/>
    <mergeCell ref="G195:G196"/>
    <mergeCell ref="H195:H196"/>
    <mergeCell ref="I195:I196"/>
    <mergeCell ref="J195:J196"/>
    <mergeCell ref="K195:K196"/>
    <mergeCell ref="L195:L196"/>
    <mergeCell ref="M195:M196"/>
    <mergeCell ref="N195:N196"/>
    <mergeCell ref="Z195:Z196"/>
    <mergeCell ref="O195:O196"/>
    <mergeCell ref="P195:P196"/>
    <mergeCell ref="Q195:Q196"/>
    <mergeCell ref="R195:R196"/>
    <mergeCell ref="S195:S196"/>
    <mergeCell ref="T195:T196"/>
    <mergeCell ref="AB195:AB196"/>
    <mergeCell ref="AC195:AC196"/>
    <mergeCell ref="AD195:AD196"/>
    <mergeCell ref="AF195:AF196"/>
    <mergeCell ref="AG195:AG196"/>
    <mergeCell ref="U195:U196"/>
    <mergeCell ref="V195:V196"/>
    <mergeCell ref="W195:W196"/>
    <mergeCell ref="X195:X196"/>
    <mergeCell ref="Y195:Y196"/>
    <mergeCell ref="AH195:AL196"/>
    <mergeCell ref="AM195:AM196"/>
    <mergeCell ref="AN195:AN196"/>
    <mergeCell ref="AO195:AO196"/>
    <mergeCell ref="G189:G190"/>
    <mergeCell ref="H189:H190"/>
    <mergeCell ref="I189:I190"/>
    <mergeCell ref="J189:J190"/>
    <mergeCell ref="K189:K190"/>
    <mergeCell ref="L189:L190"/>
    <mergeCell ref="M189:M190"/>
    <mergeCell ref="N189:N190"/>
    <mergeCell ref="O189:O190"/>
    <mergeCell ref="P189:P190"/>
    <mergeCell ref="Q189:Q190"/>
    <mergeCell ref="R189:R190"/>
    <mergeCell ref="S189:S190"/>
    <mergeCell ref="T189:T190"/>
    <mergeCell ref="U189:U190"/>
    <mergeCell ref="V189:V190"/>
    <mergeCell ref="W189:W190"/>
    <mergeCell ref="X189:X190"/>
    <mergeCell ref="Y189:Y190"/>
    <mergeCell ref="Z189:Z190"/>
    <mergeCell ref="AA189:AA190"/>
    <mergeCell ref="AB189:AB190"/>
    <mergeCell ref="AC189:AC190"/>
    <mergeCell ref="AD189:AD190"/>
    <mergeCell ref="AF189:AF190"/>
    <mergeCell ref="AG189:AG190"/>
    <mergeCell ref="AH189:AL190"/>
    <mergeCell ref="AM189:AM190"/>
    <mergeCell ref="AN189:AN190"/>
    <mergeCell ref="AO189:AO190"/>
    <mergeCell ref="G191:G192"/>
    <mergeCell ref="H191:H192"/>
    <mergeCell ref="I191:I192"/>
    <mergeCell ref="J191:J192"/>
    <mergeCell ref="K191:K192"/>
    <mergeCell ref="L191:L192"/>
    <mergeCell ref="M191:M192"/>
    <mergeCell ref="N191:N192"/>
    <mergeCell ref="O191:O192"/>
    <mergeCell ref="P191:P192"/>
    <mergeCell ref="Q191:Q192"/>
    <mergeCell ref="R191:R192"/>
    <mergeCell ref="S191:S192"/>
    <mergeCell ref="T191:T192"/>
    <mergeCell ref="U191:U192"/>
    <mergeCell ref="V191:V192"/>
    <mergeCell ref="W191:W192"/>
    <mergeCell ref="X191:X192"/>
    <mergeCell ref="Y191:Y192"/>
    <mergeCell ref="Z191:Z192"/>
    <mergeCell ref="AA191:AA192"/>
    <mergeCell ref="AB191:AB192"/>
    <mergeCell ref="AC191:AC192"/>
    <mergeCell ref="AD191:AD192"/>
    <mergeCell ref="AF191:AF192"/>
    <mergeCell ref="AG191:AG192"/>
    <mergeCell ref="AH191:AL192"/>
    <mergeCell ref="AM191:AM192"/>
    <mergeCell ref="AN191:AN192"/>
    <mergeCell ref="AO191:AO192"/>
    <mergeCell ref="G185:G186"/>
    <mergeCell ref="H185:H186"/>
    <mergeCell ref="I185:I186"/>
    <mergeCell ref="J185:J186"/>
    <mergeCell ref="K185:K186"/>
    <mergeCell ref="L185:L186"/>
    <mergeCell ref="V185:V186"/>
    <mergeCell ref="W185:W186"/>
    <mergeCell ref="X185:X186"/>
    <mergeCell ref="M185:M186"/>
    <mergeCell ref="N185:N186"/>
    <mergeCell ref="O185:O186"/>
    <mergeCell ref="P185:P186"/>
    <mergeCell ref="Q185:Q186"/>
    <mergeCell ref="R185:R186"/>
    <mergeCell ref="AG185:AG186"/>
    <mergeCell ref="AH185:AL186"/>
    <mergeCell ref="AM185:AM186"/>
    <mergeCell ref="AN185:AN186"/>
    <mergeCell ref="AO185:AO186"/>
    <mergeCell ref="Y185:Y186"/>
    <mergeCell ref="Z185:Z186"/>
    <mergeCell ref="AA185:AA186"/>
    <mergeCell ref="AB185:AB186"/>
    <mergeCell ref="AC185:AC186"/>
    <mergeCell ref="H187:H188"/>
    <mergeCell ref="I187:I188"/>
    <mergeCell ref="J187:J188"/>
    <mergeCell ref="K187:K188"/>
    <mergeCell ref="L187:L188"/>
    <mergeCell ref="AF185:AF186"/>
    <mergeCell ref="AD185:AD186"/>
    <mergeCell ref="S185:S186"/>
    <mergeCell ref="T185:T186"/>
    <mergeCell ref="U185:U186"/>
    <mergeCell ref="M187:M188"/>
    <mergeCell ref="N187:N188"/>
    <mergeCell ref="O187:O188"/>
    <mergeCell ref="P187:P188"/>
    <mergeCell ref="Q187:Q188"/>
    <mergeCell ref="R187:R188"/>
    <mergeCell ref="S187:S188"/>
    <mergeCell ref="T187:T188"/>
    <mergeCell ref="U187:U188"/>
    <mergeCell ref="V187:V188"/>
    <mergeCell ref="W187:W188"/>
    <mergeCell ref="X187:X188"/>
    <mergeCell ref="Y187:Y188"/>
    <mergeCell ref="Z187:Z188"/>
    <mergeCell ref="AA187:AA188"/>
    <mergeCell ref="AB187:AB188"/>
    <mergeCell ref="AC187:AC188"/>
    <mergeCell ref="AD187:AD188"/>
    <mergeCell ref="AF187:AF188"/>
    <mergeCell ref="AG187:AG188"/>
    <mergeCell ref="AH187:AL188"/>
    <mergeCell ref="AM187:AM188"/>
    <mergeCell ref="AN187:AN188"/>
    <mergeCell ref="AO187:AO188"/>
    <mergeCell ref="G181:G182"/>
    <mergeCell ref="H181:H182"/>
    <mergeCell ref="I181:I182"/>
    <mergeCell ref="J181:J182"/>
    <mergeCell ref="K181:K182"/>
    <mergeCell ref="L181:L182"/>
    <mergeCell ref="M181:M182"/>
    <mergeCell ref="N181:N182"/>
    <mergeCell ref="O181:O182"/>
    <mergeCell ref="P181:P182"/>
    <mergeCell ref="Q181:Q182"/>
    <mergeCell ref="R181:R182"/>
    <mergeCell ref="S181:S182"/>
    <mergeCell ref="T181:T182"/>
    <mergeCell ref="U181:U182"/>
    <mergeCell ref="V181:V182"/>
    <mergeCell ref="W181:W182"/>
    <mergeCell ref="X181:X182"/>
    <mergeCell ref="Y181:Y182"/>
    <mergeCell ref="Z181:Z182"/>
    <mergeCell ref="AA181:AA182"/>
    <mergeCell ref="AB181:AB182"/>
    <mergeCell ref="AC181:AC182"/>
    <mergeCell ref="AD181:AD182"/>
    <mergeCell ref="AF181:AF182"/>
    <mergeCell ref="AG181:AG182"/>
    <mergeCell ref="AH181:AL182"/>
    <mergeCell ref="AM181:AM182"/>
    <mergeCell ref="AN181:AN182"/>
    <mergeCell ref="AO181:AO182"/>
    <mergeCell ref="G183:G184"/>
    <mergeCell ref="H183:H184"/>
    <mergeCell ref="I183:I184"/>
    <mergeCell ref="J183:J184"/>
    <mergeCell ref="K183:K184"/>
    <mergeCell ref="L183:L184"/>
    <mergeCell ref="M183:M184"/>
    <mergeCell ref="N183:N184"/>
    <mergeCell ref="O183:O184"/>
    <mergeCell ref="P183:P184"/>
    <mergeCell ref="Q183:Q184"/>
    <mergeCell ref="R183:R184"/>
    <mergeCell ref="S183:S184"/>
    <mergeCell ref="T183:T184"/>
    <mergeCell ref="U183:U184"/>
    <mergeCell ref="V183:V184"/>
    <mergeCell ref="W183:W184"/>
    <mergeCell ref="X183:X184"/>
    <mergeCell ref="Y183:Y184"/>
    <mergeCell ref="Z183:Z184"/>
    <mergeCell ref="AA183:AA184"/>
    <mergeCell ref="AB183:AB184"/>
    <mergeCell ref="AC183:AC184"/>
    <mergeCell ref="AD183:AD184"/>
    <mergeCell ref="AF183:AF184"/>
    <mergeCell ref="AG183:AG184"/>
    <mergeCell ref="AH183:AL184"/>
    <mergeCell ref="AM183:AM184"/>
    <mergeCell ref="AN183:AN184"/>
    <mergeCell ref="AO183:AO184"/>
    <mergeCell ref="G177:G178"/>
    <mergeCell ref="H177:H178"/>
    <mergeCell ref="I177:I178"/>
    <mergeCell ref="J177:J178"/>
    <mergeCell ref="K177:K178"/>
    <mergeCell ref="L177:L178"/>
    <mergeCell ref="M177:M178"/>
    <mergeCell ref="N177:N178"/>
    <mergeCell ref="O177:O178"/>
    <mergeCell ref="P177:P178"/>
    <mergeCell ref="Q177:Q178"/>
    <mergeCell ref="R177:R178"/>
    <mergeCell ref="S177:S178"/>
    <mergeCell ref="T177:T178"/>
    <mergeCell ref="U177:U178"/>
    <mergeCell ref="V177:V178"/>
    <mergeCell ref="W177:W178"/>
    <mergeCell ref="X177:X178"/>
    <mergeCell ref="Y177:Y178"/>
    <mergeCell ref="Z177:Z178"/>
    <mergeCell ref="AA177:AA178"/>
    <mergeCell ref="AB177:AB178"/>
    <mergeCell ref="AC177:AC178"/>
    <mergeCell ref="AD177:AD178"/>
    <mergeCell ref="AF177:AF178"/>
    <mergeCell ref="AG177:AG178"/>
    <mergeCell ref="AH177:AL178"/>
    <mergeCell ref="AM177:AM178"/>
    <mergeCell ref="AN177:AN178"/>
    <mergeCell ref="AO177:AO178"/>
    <mergeCell ref="G179:G180"/>
    <mergeCell ref="H179:H180"/>
    <mergeCell ref="I179:I180"/>
    <mergeCell ref="J179:J180"/>
    <mergeCell ref="K179:K180"/>
    <mergeCell ref="L179:L180"/>
    <mergeCell ref="M179:M180"/>
    <mergeCell ref="N179:N180"/>
    <mergeCell ref="O179:O180"/>
    <mergeCell ref="P179:P180"/>
    <mergeCell ref="Q179:Q180"/>
    <mergeCell ref="R179:R180"/>
    <mergeCell ref="S179:S180"/>
    <mergeCell ref="T179:T180"/>
    <mergeCell ref="U179:U180"/>
    <mergeCell ref="V179:V180"/>
    <mergeCell ref="W179:W180"/>
    <mergeCell ref="X179:X180"/>
    <mergeCell ref="Y179:Y180"/>
    <mergeCell ref="Z179:Z180"/>
    <mergeCell ref="AA179:AA180"/>
    <mergeCell ref="AB179:AB180"/>
    <mergeCell ref="AC179:AC180"/>
    <mergeCell ref="AD179:AD180"/>
    <mergeCell ref="AF179:AF180"/>
    <mergeCell ref="AG179:AG180"/>
    <mergeCell ref="AH179:AL180"/>
    <mergeCell ref="AM179:AM180"/>
    <mergeCell ref="AN179:AN180"/>
    <mergeCell ref="AO179:AO180"/>
    <mergeCell ref="B173:F173"/>
    <mergeCell ref="G173:G174"/>
    <mergeCell ref="H173:H174"/>
    <mergeCell ref="I173:I174"/>
    <mergeCell ref="J173:J174"/>
    <mergeCell ref="K173:K174"/>
    <mergeCell ref="B174:F174"/>
    <mergeCell ref="L173:L174"/>
    <mergeCell ref="M173:M174"/>
    <mergeCell ref="N173:N174"/>
    <mergeCell ref="O173:O174"/>
    <mergeCell ref="P173:P174"/>
    <mergeCell ref="Q173:Q174"/>
    <mergeCell ref="R173:R174"/>
    <mergeCell ref="S173:S174"/>
    <mergeCell ref="T173:T174"/>
    <mergeCell ref="U173:U174"/>
    <mergeCell ref="V173:V174"/>
    <mergeCell ref="W173:W174"/>
    <mergeCell ref="X173:X174"/>
    <mergeCell ref="Y173:Y174"/>
    <mergeCell ref="Z173:Z174"/>
    <mergeCell ref="AA173:AA174"/>
    <mergeCell ref="AB173:AB174"/>
    <mergeCell ref="AC173:AC174"/>
    <mergeCell ref="AD173:AD174"/>
    <mergeCell ref="AF173:AF174"/>
    <mergeCell ref="AG173:AG174"/>
    <mergeCell ref="AH173:AL174"/>
    <mergeCell ref="AM173:AM174"/>
    <mergeCell ref="AN173:AN174"/>
    <mergeCell ref="AO173:AO174"/>
    <mergeCell ref="G175:G176"/>
    <mergeCell ref="H175:H176"/>
    <mergeCell ref="I175:I176"/>
    <mergeCell ref="J175:J176"/>
    <mergeCell ref="K175:K176"/>
    <mergeCell ref="L175:L176"/>
    <mergeCell ref="M175:M176"/>
    <mergeCell ref="N175:N176"/>
    <mergeCell ref="O175:O176"/>
    <mergeCell ref="P175:P176"/>
    <mergeCell ref="Q175:Q176"/>
    <mergeCell ref="R175:R176"/>
    <mergeCell ref="S175:S176"/>
    <mergeCell ref="T175:T176"/>
    <mergeCell ref="U175:U176"/>
    <mergeCell ref="V175:V176"/>
    <mergeCell ref="W175:W176"/>
    <mergeCell ref="X175:X176"/>
    <mergeCell ref="Y175:Y176"/>
    <mergeCell ref="Z175:Z176"/>
    <mergeCell ref="AA175:AA176"/>
    <mergeCell ref="AB175:AB176"/>
    <mergeCell ref="AC175:AC176"/>
    <mergeCell ref="AD175:AD176"/>
    <mergeCell ref="AF175:AF176"/>
    <mergeCell ref="AG175:AG176"/>
    <mergeCell ref="AH175:AL176"/>
    <mergeCell ref="AM175:AM176"/>
    <mergeCell ref="AN175:AN176"/>
    <mergeCell ref="AO175:AO176"/>
    <mergeCell ref="B169:F169"/>
    <mergeCell ref="G169:G170"/>
    <mergeCell ref="H169:H170"/>
    <mergeCell ref="I169:I170"/>
    <mergeCell ref="J169:J170"/>
    <mergeCell ref="K169:K170"/>
    <mergeCell ref="L169:L170"/>
    <mergeCell ref="M169:M170"/>
    <mergeCell ref="N169:N170"/>
    <mergeCell ref="O169:O170"/>
    <mergeCell ref="P169:P170"/>
    <mergeCell ref="Q169:Q170"/>
    <mergeCell ref="R169:R170"/>
    <mergeCell ref="S169:S170"/>
    <mergeCell ref="T169:T170"/>
    <mergeCell ref="U169:U170"/>
    <mergeCell ref="V169:V170"/>
    <mergeCell ref="W169:W170"/>
    <mergeCell ref="X169:X170"/>
    <mergeCell ref="Y169:Y170"/>
    <mergeCell ref="Z169:Z170"/>
    <mergeCell ref="AA169:AA170"/>
    <mergeCell ref="AB169:AB170"/>
    <mergeCell ref="AC169:AC170"/>
    <mergeCell ref="AD169:AD170"/>
    <mergeCell ref="AF169:AF170"/>
    <mergeCell ref="AG169:AG170"/>
    <mergeCell ref="AH169:AL170"/>
    <mergeCell ref="AM169:AM170"/>
    <mergeCell ref="AN169:AN170"/>
    <mergeCell ref="AO169:AO170"/>
    <mergeCell ref="B170:F170"/>
    <mergeCell ref="B171:F171"/>
    <mergeCell ref="G171:G172"/>
    <mergeCell ref="H171:H172"/>
    <mergeCell ref="I171:I172"/>
    <mergeCell ref="J171:J172"/>
    <mergeCell ref="K171:K172"/>
    <mergeCell ref="L171:L172"/>
    <mergeCell ref="M171:M172"/>
    <mergeCell ref="N171:N172"/>
    <mergeCell ref="O171:O172"/>
    <mergeCell ref="P171:P172"/>
    <mergeCell ref="Q171:Q172"/>
    <mergeCell ref="R171:R172"/>
    <mergeCell ref="S171:S172"/>
    <mergeCell ref="T171:T172"/>
    <mergeCell ref="U171:U172"/>
    <mergeCell ref="V171:V172"/>
    <mergeCell ref="W171:W172"/>
    <mergeCell ref="X171:X172"/>
    <mergeCell ref="Y171:Y172"/>
    <mergeCell ref="Z171:Z172"/>
    <mergeCell ref="AA171:AA172"/>
    <mergeCell ref="AB171:AB172"/>
    <mergeCell ref="AC171:AC172"/>
    <mergeCell ref="AD171:AD172"/>
    <mergeCell ref="AG171:AG172"/>
    <mergeCell ref="AH171:AL172"/>
    <mergeCell ref="AM171:AM172"/>
    <mergeCell ref="AN171:AN172"/>
    <mergeCell ref="AF171:AF172"/>
    <mergeCell ref="AO171:AO172"/>
    <mergeCell ref="B172:F172"/>
    <mergeCell ref="B165:F165"/>
    <mergeCell ref="G165:G166"/>
    <mergeCell ref="H165:H166"/>
    <mergeCell ref="I165:I166"/>
    <mergeCell ref="J165:J166"/>
    <mergeCell ref="K165:K166"/>
    <mergeCell ref="L165:L166"/>
    <mergeCell ref="M165:M166"/>
    <mergeCell ref="N165:N166"/>
    <mergeCell ref="O165:O166"/>
    <mergeCell ref="P165:P166"/>
    <mergeCell ref="Q165:Q166"/>
    <mergeCell ref="R165:R166"/>
    <mergeCell ref="S165:S166"/>
    <mergeCell ref="AD165:AD166"/>
    <mergeCell ref="AF165:AF166"/>
    <mergeCell ref="T165:T166"/>
    <mergeCell ref="U165:U166"/>
    <mergeCell ref="V165:V166"/>
    <mergeCell ref="W165:W166"/>
    <mergeCell ref="X165:X166"/>
    <mergeCell ref="Y165:Y166"/>
    <mergeCell ref="AG165:AG166"/>
    <mergeCell ref="AH165:AL166"/>
    <mergeCell ref="AM165:AM166"/>
    <mergeCell ref="AN165:AN166"/>
    <mergeCell ref="AO165:AO166"/>
    <mergeCell ref="B166:F166"/>
    <mergeCell ref="Z165:Z166"/>
    <mergeCell ref="AA165:AA166"/>
    <mergeCell ref="AB165:AB166"/>
    <mergeCell ref="AC165:AC166"/>
    <mergeCell ref="B167:F167"/>
    <mergeCell ref="G167:G168"/>
    <mergeCell ref="H167:H168"/>
    <mergeCell ref="I167:I168"/>
    <mergeCell ref="J167:J168"/>
    <mergeCell ref="K167:K168"/>
    <mergeCell ref="B168:F168"/>
    <mergeCell ref="L167:L168"/>
    <mergeCell ref="M167:M168"/>
    <mergeCell ref="N167:N168"/>
    <mergeCell ref="O167:O168"/>
    <mergeCell ref="P167:P168"/>
    <mergeCell ref="Q167:Q168"/>
    <mergeCell ref="R167:R168"/>
    <mergeCell ref="S167:S168"/>
    <mergeCell ref="T167:T168"/>
    <mergeCell ref="U167:U168"/>
    <mergeCell ref="V167:V168"/>
    <mergeCell ref="W167:W168"/>
    <mergeCell ref="X167:X168"/>
    <mergeCell ref="Y167:Y168"/>
    <mergeCell ref="Z167:Z168"/>
    <mergeCell ref="AA167:AA168"/>
    <mergeCell ref="AB167:AB168"/>
    <mergeCell ref="AC167:AC168"/>
    <mergeCell ref="AD167:AD168"/>
    <mergeCell ref="AG167:AG168"/>
    <mergeCell ref="AH167:AL168"/>
    <mergeCell ref="AM167:AM168"/>
    <mergeCell ref="AN167:AN168"/>
    <mergeCell ref="AO167:AO168"/>
    <mergeCell ref="B161:F161"/>
    <mergeCell ref="G161:G162"/>
    <mergeCell ref="H161:H162"/>
    <mergeCell ref="I161:I162"/>
    <mergeCell ref="J161:J162"/>
    <mergeCell ref="K161:K162"/>
    <mergeCell ref="L161:L162"/>
    <mergeCell ref="M161:M162"/>
    <mergeCell ref="N161:N162"/>
    <mergeCell ref="O161:O162"/>
    <mergeCell ref="P161:P162"/>
    <mergeCell ref="Q161:Q162"/>
    <mergeCell ref="R161:R162"/>
    <mergeCell ref="S161:S162"/>
    <mergeCell ref="T161:T162"/>
    <mergeCell ref="U161:U162"/>
    <mergeCell ref="V161:V162"/>
    <mergeCell ref="W161:W162"/>
    <mergeCell ref="X161:X162"/>
    <mergeCell ref="Y161:Y162"/>
    <mergeCell ref="Z161:Z162"/>
    <mergeCell ref="AA161:AA162"/>
    <mergeCell ref="AB161:AB162"/>
    <mergeCell ref="AC161:AC162"/>
    <mergeCell ref="AD161:AD162"/>
    <mergeCell ref="AF161:AF162"/>
    <mergeCell ref="AG161:AG162"/>
    <mergeCell ref="AH161:AL162"/>
    <mergeCell ref="AM161:AM162"/>
    <mergeCell ref="AN161:AN162"/>
    <mergeCell ref="AO161:AO162"/>
    <mergeCell ref="B162:F162"/>
    <mergeCell ref="B163:F163"/>
    <mergeCell ref="G163:G164"/>
    <mergeCell ref="H163:H164"/>
    <mergeCell ref="I163:I164"/>
    <mergeCell ref="J163:J164"/>
    <mergeCell ref="K163:K164"/>
    <mergeCell ref="L163:L164"/>
    <mergeCell ref="M163:M164"/>
    <mergeCell ref="N163:N164"/>
    <mergeCell ref="O163:O164"/>
    <mergeCell ref="P163:P164"/>
    <mergeCell ref="Q163:Q164"/>
    <mergeCell ref="R163:R164"/>
    <mergeCell ref="S163:S164"/>
    <mergeCell ref="AD163:AD164"/>
    <mergeCell ref="AF163:AF164"/>
    <mergeCell ref="T163:T164"/>
    <mergeCell ref="U163:U164"/>
    <mergeCell ref="V163:V164"/>
    <mergeCell ref="W163:W164"/>
    <mergeCell ref="X163:X164"/>
    <mergeCell ref="Y163:Y164"/>
    <mergeCell ref="AG163:AG164"/>
    <mergeCell ref="AH163:AL164"/>
    <mergeCell ref="AM163:AM164"/>
    <mergeCell ref="AN163:AN164"/>
    <mergeCell ref="AO163:AO164"/>
    <mergeCell ref="B164:F164"/>
    <mergeCell ref="Z163:Z164"/>
    <mergeCell ref="AA163:AA164"/>
    <mergeCell ref="AB163:AB164"/>
    <mergeCell ref="AC163:AC164"/>
    <mergeCell ref="Q157:Q158"/>
    <mergeCell ref="B157:F157"/>
    <mergeCell ref="G157:G158"/>
    <mergeCell ref="H157:H158"/>
    <mergeCell ref="I157:I158"/>
    <mergeCell ref="J157:J158"/>
    <mergeCell ref="K157:K158"/>
    <mergeCell ref="B158:F158"/>
    <mergeCell ref="S157:S158"/>
    <mergeCell ref="T157:T158"/>
    <mergeCell ref="U157:U158"/>
    <mergeCell ref="V157:V158"/>
    <mergeCell ref="W157:W158"/>
    <mergeCell ref="L157:L158"/>
    <mergeCell ref="M157:M158"/>
    <mergeCell ref="N157:N158"/>
    <mergeCell ref="O157:O158"/>
    <mergeCell ref="P157:P158"/>
    <mergeCell ref="AD157:AD158"/>
    <mergeCell ref="AF157:AF158"/>
    <mergeCell ref="AG157:AG158"/>
    <mergeCell ref="X157:X158"/>
    <mergeCell ref="Y157:Y158"/>
    <mergeCell ref="Z157:Z158"/>
    <mergeCell ref="AA157:AA158"/>
    <mergeCell ref="AC157:AC158"/>
    <mergeCell ref="B159:F159"/>
    <mergeCell ref="G159:G160"/>
    <mergeCell ref="H159:H160"/>
    <mergeCell ref="I159:I160"/>
    <mergeCell ref="J159:J160"/>
    <mergeCell ref="O159:O160"/>
    <mergeCell ref="B160:F160"/>
    <mergeCell ref="K159:K160"/>
    <mergeCell ref="L159:L160"/>
    <mergeCell ref="M159:M160"/>
    <mergeCell ref="P159:P160"/>
    <mergeCell ref="Q159:Q160"/>
    <mergeCell ref="R159:R160"/>
    <mergeCell ref="S159:S160"/>
    <mergeCell ref="AO157:AO158"/>
    <mergeCell ref="AH157:AL158"/>
    <mergeCell ref="AM157:AM158"/>
    <mergeCell ref="AN157:AN158"/>
    <mergeCell ref="AB157:AB158"/>
    <mergeCell ref="Z159:Z160"/>
    <mergeCell ref="AA159:AA160"/>
    <mergeCell ref="AB159:AB160"/>
    <mergeCell ref="AC159:AC160"/>
    <mergeCell ref="AD159:AD160"/>
    <mergeCell ref="T159:T160"/>
    <mergeCell ref="U159:U160"/>
    <mergeCell ref="V159:V160"/>
    <mergeCell ref="W159:W160"/>
    <mergeCell ref="K153:K154"/>
    <mergeCell ref="AG159:AG160"/>
    <mergeCell ref="AH159:AL160"/>
    <mergeCell ref="AM159:AM160"/>
    <mergeCell ref="AN159:AN160"/>
    <mergeCell ref="AO159:AO160"/>
    <mergeCell ref="AF159:AF160"/>
    <mergeCell ref="X159:X160"/>
    <mergeCell ref="Y159:Y160"/>
    <mergeCell ref="N159:N160"/>
    <mergeCell ref="L153:L154"/>
    <mergeCell ref="M153:M154"/>
    <mergeCell ref="N153:N154"/>
    <mergeCell ref="O153:O154"/>
    <mergeCell ref="P153:P154"/>
    <mergeCell ref="B153:F153"/>
    <mergeCell ref="G153:G154"/>
    <mergeCell ref="H153:H154"/>
    <mergeCell ref="I153:I154"/>
    <mergeCell ref="J153:J154"/>
    <mergeCell ref="AC153:AC154"/>
    <mergeCell ref="S153:S154"/>
    <mergeCell ref="T153:T154"/>
    <mergeCell ref="U153:U154"/>
    <mergeCell ref="V153:V154"/>
    <mergeCell ref="W153:W154"/>
    <mergeCell ref="K155:K156"/>
    <mergeCell ref="L155:L156"/>
    <mergeCell ref="M155:M156"/>
    <mergeCell ref="AD153:AD154"/>
    <mergeCell ref="AF153:AF154"/>
    <mergeCell ref="AG153:AG154"/>
    <mergeCell ref="X153:X154"/>
    <mergeCell ref="Y153:Y154"/>
    <mergeCell ref="Z153:Z154"/>
    <mergeCell ref="AA153:AA154"/>
    <mergeCell ref="B154:F154"/>
    <mergeCell ref="B155:F155"/>
    <mergeCell ref="G155:G156"/>
    <mergeCell ref="H155:H156"/>
    <mergeCell ref="I155:I156"/>
    <mergeCell ref="J155:J156"/>
    <mergeCell ref="B156:F156"/>
    <mergeCell ref="O155:O156"/>
    <mergeCell ref="P155:P156"/>
    <mergeCell ref="Q155:Q156"/>
    <mergeCell ref="R155:R156"/>
    <mergeCell ref="S155:S156"/>
    <mergeCell ref="AO153:AO154"/>
    <mergeCell ref="AH153:AL154"/>
    <mergeCell ref="AM153:AM154"/>
    <mergeCell ref="AN153:AN154"/>
    <mergeCell ref="AB153:AB154"/>
    <mergeCell ref="Z155:Z156"/>
    <mergeCell ref="AA155:AA156"/>
    <mergeCell ref="AB155:AB156"/>
    <mergeCell ref="AC155:AC156"/>
    <mergeCell ref="AD155:AD156"/>
    <mergeCell ref="T155:T156"/>
    <mergeCell ref="U155:U156"/>
    <mergeCell ref="V155:V156"/>
    <mergeCell ref="W155:W156"/>
    <mergeCell ref="K149:K150"/>
    <mergeCell ref="AG155:AG156"/>
    <mergeCell ref="AH155:AL156"/>
    <mergeCell ref="AM155:AM156"/>
    <mergeCell ref="AN155:AN156"/>
    <mergeCell ref="AO155:AO156"/>
    <mergeCell ref="AF155:AF156"/>
    <mergeCell ref="X155:X156"/>
    <mergeCell ref="Y155:Y156"/>
    <mergeCell ref="N155:N156"/>
    <mergeCell ref="L149:L150"/>
    <mergeCell ref="M149:M150"/>
    <mergeCell ref="N149:N150"/>
    <mergeCell ref="O149:O150"/>
    <mergeCell ref="P149:P150"/>
    <mergeCell ref="B149:F149"/>
    <mergeCell ref="G149:G150"/>
    <mergeCell ref="H149:H150"/>
    <mergeCell ref="I149:I150"/>
    <mergeCell ref="J149:J150"/>
    <mergeCell ref="AC149:AC150"/>
    <mergeCell ref="S149:S150"/>
    <mergeCell ref="T149:T150"/>
    <mergeCell ref="U149:U150"/>
    <mergeCell ref="V149:V150"/>
    <mergeCell ref="W149:W150"/>
    <mergeCell ref="AF149:AF150"/>
    <mergeCell ref="AG149:AG150"/>
    <mergeCell ref="AH149:AL150"/>
    <mergeCell ref="AM149:AM150"/>
    <mergeCell ref="AN149:AN150"/>
    <mergeCell ref="X149:X150"/>
    <mergeCell ref="Y149:Y150"/>
    <mergeCell ref="Z149:Z150"/>
    <mergeCell ref="AA149:AA150"/>
    <mergeCell ref="AB149:AB150"/>
    <mergeCell ref="AO149:AO150"/>
    <mergeCell ref="B150:F150"/>
    <mergeCell ref="B151:F151"/>
    <mergeCell ref="G151:G152"/>
    <mergeCell ref="H151:H152"/>
    <mergeCell ref="I151:I152"/>
    <mergeCell ref="J151:J152"/>
    <mergeCell ref="K151:K152"/>
    <mergeCell ref="L151:L152"/>
    <mergeCell ref="M151:M152"/>
    <mergeCell ref="N151:N152"/>
    <mergeCell ref="O151:O152"/>
    <mergeCell ref="P151:P152"/>
    <mergeCell ref="Q151:Q152"/>
    <mergeCell ref="R151:R152"/>
    <mergeCell ref="S151:S152"/>
    <mergeCell ref="T151:T152"/>
    <mergeCell ref="U151:U152"/>
    <mergeCell ref="V151:V152"/>
    <mergeCell ref="W151:W152"/>
    <mergeCell ref="X151:X152"/>
    <mergeCell ref="Y151:Y152"/>
    <mergeCell ref="AM151:AM152"/>
    <mergeCell ref="AN151:AN152"/>
    <mergeCell ref="AO151:AO152"/>
    <mergeCell ref="B152:F152"/>
    <mergeCell ref="Z151:Z152"/>
    <mergeCell ref="AA151:AA152"/>
    <mergeCell ref="AB151:AB152"/>
    <mergeCell ref="AC151:AC152"/>
    <mergeCell ref="AD151:AD152"/>
    <mergeCell ref="AF151:AF152"/>
    <mergeCell ref="AO145:AO146"/>
    <mergeCell ref="B146:F146"/>
    <mergeCell ref="S145:S146"/>
    <mergeCell ref="T145:T146"/>
    <mergeCell ref="U145:U146"/>
    <mergeCell ref="W145:W146"/>
    <mergeCell ref="R145:R146"/>
    <mergeCell ref="G145:G146"/>
    <mergeCell ref="H145:H146"/>
    <mergeCell ref="I145:I146"/>
    <mergeCell ref="AC145:AC146"/>
    <mergeCell ref="AD145:AD146"/>
    <mergeCell ref="L147:L148"/>
    <mergeCell ref="M147:M148"/>
    <mergeCell ref="N147:N148"/>
    <mergeCell ref="O147:O148"/>
    <mergeCell ref="S147:S148"/>
    <mergeCell ref="T147:T148"/>
    <mergeCell ref="U147:U148"/>
    <mergeCell ref="V147:V148"/>
    <mergeCell ref="G147:G148"/>
    <mergeCell ref="H147:H148"/>
    <mergeCell ref="I147:I148"/>
    <mergeCell ref="J147:J148"/>
    <mergeCell ref="K147:K148"/>
    <mergeCell ref="A145:A146"/>
    <mergeCell ref="B145:F145"/>
    <mergeCell ref="K145:K146"/>
    <mergeCell ref="B147:F147"/>
    <mergeCell ref="J145:J146"/>
    <mergeCell ref="W147:W148"/>
    <mergeCell ref="P147:P148"/>
    <mergeCell ref="AM147:AM148"/>
    <mergeCell ref="AN147:AN148"/>
    <mergeCell ref="X147:X148"/>
    <mergeCell ref="Y147:Y148"/>
    <mergeCell ref="Z147:Z148"/>
    <mergeCell ref="AA147:AA148"/>
    <mergeCell ref="AB147:AB148"/>
    <mergeCell ref="AC147:AC148"/>
    <mergeCell ref="AO147:AO148"/>
    <mergeCell ref="B148:F148"/>
    <mergeCell ref="A147:A148"/>
    <mergeCell ref="A121:A122"/>
    <mergeCell ref="B121:F121"/>
    <mergeCell ref="G121:G122"/>
    <mergeCell ref="H121:H122"/>
    <mergeCell ref="I121:I122"/>
    <mergeCell ref="J121:J122"/>
    <mergeCell ref="K121:K122"/>
    <mergeCell ref="L121:L122"/>
    <mergeCell ref="M121:M122"/>
    <mergeCell ref="N121:N122"/>
    <mergeCell ref="O121:O122"/>
    <mergeCell ref="P121:P122"/>
    <mergeCell ref="Q121:Q122"/>
    <mergeCell ref="R121:R122"/>
    <mergeCell ref="S121:S122"/>
    <mergeCell ref="T121:T122"/>
    <mergeCell ref="U121:U122"/>
    <mergeCell ref="V121:V122"/>
    <mergeCell ref="W121:W122"/>
    <mergeCell ref="X121:X122"/>
    <mergeCell ref="Y121:Y122"/>
    <mergeCell ref="Z121:Z122"/>
    <mergeCell ref="AA121:AA122"/>
    <mergeCell ref="AB121:AB122"/>
    <mergeCell ref="AC121:AC122"/>
    <mergeCell ref="AD121:AD122"/>
    <mergeCell ref="AF121:AF122"/>
    <mergeCell ref="AG121:AG122"/>
    <mergeCell ref="AH121:AL122"/>
    <mergeCell ref="AM121:AM122"/>
    <mergeCell ref="AN121:AN122"/>
    <mergeCell ref="AO121:AO122"/>
    <mergeCell ref="B122:F122"/>
    <mergeCell ref="A119:A120"/>
    <mergeCell ref="B119:F119"/>
    <mergeCell ref="G119:G120"/>
    <mergeCell ref="H119:H120"/>
    <mergeCell ref="I119:I120"/>
    <mergeCell ref="J119:J120"/>
    <mergeCell ref="K119:K120"/>
    <mergeCell ref="L119:L120"/>
    <mergeCell ref="M119:M120"/>
    <mergeCell ref="N119:N120"/>
    <mergeCell ref="O119:O120"/>
    <mergeCell ref="P119:P120"/>
    <mergeCell ref="Q119:Q120"/>
    <mergeCell ref="R119:R120"/>
    <mergeCell ref="S119:S120"/>
    <mergeCell ref="T119:T120"/>
    <mergeCell ref="U119:U120"/>
    <mergeCell ref="V119:V120"/>
    <mergeCell ref="W119:W120"/>
    <mergeCell ref="X119:X120"/>
    <mergeCell ref="Y119:Y120"/>
    <mergeCell ref="Z119:Z120"/>
    <mergeCell ref="AA119:AA120"/>
    <mergeCell ref="AB119:AB120"/>
    <mergeCell ref="AC119:AC120"/>
    <mergeCell ref="AD119:AD120"/>
    <mergeCell ref="AF119:AF120"/>
    <mergeCell ref="AG119:AG120"/>
    <mergeCell ref="AH119:AL120"/>
    <mergeCell ref="AM119:AM120"/>
    <mergeCell ref="AN119:AN120"/>
    <mergeCell ref="AO119:AO120"/>
    <mergeCell ref="B120:F120"/>
    <mergeCell ref="A117:A118"/>
    <mergeCell ref="B117:F117"/>
    <mergeCell ref="G117:G118"/>
    <mergeCell ref="H117:H118"/>
    <mergeCell ref="I117:I118"/>
    <mergeCell ref="J117:J118"/>
    <mergeCell ref="K117:K118"/>
    <mergeCell ref="L117:L118"/>
    <mergeCell ref="M117:M118"/>
    <mergeCell ref="N117:N118"/>
    <mergeCell ref="O117:O118"/>
    <mergeCell ref="P117:P118"/>
    <mergeCell ref="Q117:Q118"/>
    <mergeCell ref="R117:R118"/>
    <mergeCell ref="S117:S118"/>
    <mergeCell ref="T117:T118"/>
    <mergeCell ref="U117:U118"/>
    <mergeCell ref="V117:V118"/>
    <mergeCell ref="W117:W118"/>
    <mergeCell ref="X117:X118"/>
    <mergeCell ref="Y117:Y118"/>
    <mergeCell ref="Z117:Z118"/>
    <mergeCell ref="AA117:AA118"/>
    <mergeCell ref="AB117:AB118"/>
    <mergeCell ref="AC117:AC118"/>
    <mergeCell ref="AD117:AD118"/>
    <mergeCell ref="AF117:AF118"/>
    <mergeCell ref="AG117:AG118"/>
    <mergeCell ref="AH117:AL118"/>
    <mergeCell ref="AM117:AM118"/>
    <mergeCell ref="AN117:AN118"/>
    <mergeCell ref="AO117:AO118"/>
    <mergeCell ref="B118:F118"/>
    <mergeCell ref="A115:A116"/>
    <mergeCell ref="B115:F115"/>
    <mergeCell ref="G115:G116"/>
    <mergeCell ref="H115:H116"/>
    <mergeCell ref="I115:I116"/>
    <mergeCell ref="J115:J116"/>
    <mergeCell ref="K115:K116"/>
    <mergeCell ref="L115:L116"/>
    <mergeCell ref="M115:M116"/>
    <mergeCell ref="N115:N116"/>
    <mergeCell ref="O115:O116"/>
    <mergeCell ref="P115:P116"/>
    <mergeCell ref="Q115:Q116"/>
    <mergeCell ref="R115:R116"/>
    <mergeCell ref="S115:S116"/>
    <mergeCell ref="T115:T116"/>
    <mergeCell ref="U115:U116"/>
    <mergeCell ref="V115:V116"/>
    <mergeCell ref="W115:W116"/>
    <mergeCell ref="X115:X116"/>
    <mergeCell ref="Y115:Y116"/>
    <mergeCell ref="Z115:Z116"/>
    <mergeCell ref="AA115:AA116"/>
    <mergeCell ref="AB115:AB116"/>
    <mergeCell ref="AC115:AC116"/>
    <mergeCell ref="AD115:AD116"/>
    <mergeCell ref="AF115:AF116"/>
    <mergeCell ref="AG115:AG116"/>
    <mergeCell ref="AH115:AL116"/>
    <mergeCell ref="AM115:AM116"/>
    <mergeCell ref="AN115:AN116"/>
    <mergeCell ref="AO115:AO116"/>
    <mergeCell ref="B116:F116"/>
    <mergeCell ref="A113:A114"/>
    <mergeCell ref="B113:F113"/>
    <mergeCell ref="G113:G114"/>
    <mergeCell ref="H113:H114"/>
    <mergeCell ref="I113:I114"/>
    <mergeCell ref="J113:J114"/>
    <mergeCell ref="K113:K114"/>
    <mergeCell ref="L113:L114"/>
    <mergeCell ref="M113:M114"/>
    <mergeCell ref="N113:N114"/>
    <mergeCell ref="O113:O114"/>
    <mergeCell ref="P113:P114"/>
    <mergeCell ref="Q113:Q114"/>
    <mergeCell ref="R113:R114"/>
    <mergeCell ref="S113:S114"/>
    <mergeCell ref="T113:T114"/>
    <mergeCell ref="U113:U114"/>
    <mergeCell ref="V113:V114"/>
    <mergeCell ref="W113:W114"/>
    <mergeCell ref="X113:X114"/>
    <mergeCell ref="Y113:Y114"/>
    <mergeCell ref="Z113:Z114"/>
    <mergeCell ref="AA113:AA114"/>
    <mergeCell ref="AB113:AB114"/>
    <mergeCell ref="AC113:AC114"/>
    <mergeCell ref="AD113:AD114"/>
    <mergeCell ref="AF113:AF114"/>
    <mergeCell ref="AG113:AG114"/>
    <mergeCell ref="AH113:AL114"/>
    <mergeCell ref="AM113:AM114"/>
    <mergeCell ref="AN113:AN114"/>
    <mergeCell ref="AO113:AO114"/>
    <mergeCell ref="B114:F114"/>
    <mergeCell ref="A111:A112"/>
    <mergeCell ref="B111:F111"/>
    <mergeCell ref="G111:G112"/>
    <mergeCell ref="H111:H112"/>
    <mergeCell ref="I111:I112"/>
    <mergeCell ref="J111:J112"/>
    <mergeCell ref="K111:K112"/>
    <mergeCell ref="L111:L112"/>
    <mergeCell ref="M111:M112"/>
    <mergeCell ref="N111:N112"/>
    <mergeCell ref="O111:O112"/>
    <mergeCell ref="P111:P112"/>
    <mergeCell ref="Q111:Q112"/>
    <mergeCell ref="R111:R112"/>
    <mergeCell ref="S111:S112"/>
    <mergeCell ref="T111:T112"/>
    <mergeCell ref="U111:U112"/>
    <mergeCell ref="V111:V112"/>
    <mergeCell ref="W111:W112"/>
    <mergeCell ref="X111:X112"/>
    <mergeCell ref="Y111:Y112"/>
    <mergeCell ref="Z111:Z112"/>
    <mergeCell ref="AA111:AA112"/>
    <mergeCell ref="AB111:AB112"/>
    <mergeCell ref="AC111:AC112"/>
    <mergeCell ref="AD111:AD112"/>
    <mergeCell ref="AF111:AF112"/>
    <mergeCell ref="AG111:AG112"/>
    <mergeCell ref="AH111:AL112"/>
    <mergeCell ref="AM111:AM112"/>
    <mergeCell ref="AN111:AN112"/>
    <mergeCell ref="AO111:AO112"/>
    <mergeCell ref="B112:F112"/>
    <mergeCell ref="M107:M108"/>
    <mergeCell ref="N107:N108"/>
    <mergeCell ref="O107:O108"/>
    <mergeCell ref="P107:P108"/>
    <mergeCell ref="Q107:Q108"/>
    <mergeCell ref="M109:M110"/>
    <mergeCell ref="N109:N110"/>
    <mergeCell ref="O109:O110"/>
    <mergeCell ref="P109:P110"/>
    <mergeCell ref="R107:R108"/>
    <mergeCell ref="S107:S108"/>
    <mergeCell ref="T107:T108"/>
    <mergeCell ref="U107:U108"/>
    <mergeCell ref="V107:V108"/>
    <mergeCell ref="W107:W108"/>
    <mergeCell ref="X107:X108"/>
    <mergeCell ref="Y107:Y108"/>
    <mergeCell ref="Z107:Z108"/>
    <mergeCell ref="AA107:AA108"/>
    <mergeCell ref="AB107:AB108"/>
    <mergeCell ref="AC107:AC108"/>
    <mergeCell ref="AD107:AD108"/>
    <mergeCell ref="AF107:AF108"/>
    <mergeCell ref="AG107:AG108"/>
    <mergeCell ref="AH107:AL108"/>
    <mergeCell ref="AM107:AM108"/>
    <mergeCell ref="AN107:AN108"/>
    <mergeCell ref="AO107:AO108"/>
    <mergeCell ref="B108:F108"/>
    <mergeCell ref="A109:A110"/>
    <mergeCell ref="B109:F109"/>
    <mergeCell ref="G109:G110"/>
    <mergeCell ref="H109:H110"/>
    <mergeCell ref="I109:I110"/>
    <mergeCell ref="J109:J110"/>
    <mergeCell ref="K109:K110"/>
    <mergeCell ref="L109:L110"/>
    <mergeCell ref="Q109:Q110"/>
    <mergeCell ref="R109:R110"/>
    <mergeCell ref="S109:S110"/>
    <mergeCell ref="T109:T110"/>
    <mergeCell ref="U109:U110"/>
    <mergeCell ref="V109:V110"/>
    <mergeCell ref="W109:W110"/>
    <mergeCell ref="X109:X110"/>
    <mergeCell ref="Y109:Y110"/>
    <mergeCell ref="Z109:Z110"/>
    <mergeCell ref="AA109:AA110"/>
    <mergeCell ref="AB109:AB110"/>
    <mergeCell ref="AC109:AC110"/>
    <mergeCell ref="AD109:AD110"/>
    <mergeCell ref="AF109:AF110"/>
    <mergeCell ref="AG109:AG110"/>
    <mergeCell ref="AH109:AL110"/>
    <mergeCell ref="AM109:AM110"/>
    <mergeCell ref="AN109:AN110"/>
    <mergeCell ref="AO109:AO110"/>
    <mergeCell ref="B110:F110"/>
    <mergeCell ref="A105:A106"/>
    <mergeCell ref="B105:F105"/>
    <mergeCell ref="G105:G106"/>
    <mergeCell ref="H105:H106"/>
    <mergeCell ref="I105:I106"/>
    <mergeCell ref="J105:J106"/>
    <mergeCell ref="K105:K106"/>
    <mergeCell ref="L105:L106"/>
    <mergeCell ref="M105:M106"/>
    <mergeCell ref="N105:N106"/>
    <mergeCell ref="O105:O106"/>
    <mergeCell ref="P105:P106"/>
    <mergeCell ref="Q105:Q106"/>
    <mergeCell ref="R105:R106"/>
    <mergeCell ref="S105:S106"/>
    <mergeCell ref="T105:T106"/>
    <mergeCell ref="U105:U106"/>
    <mergeCell ref="V105:V106"/>
    <mergeCell ref="W105:W106"/>
    <mergeCell ref="X105:X106"/>
    <mergeCell ref="Y105:Y106"/>
    <mergeCell ref="Z105:Z106"/>
    <mergeCell ref="AA105:AA106"/>
    <mergeCell ref="AB105:AB106"/>
    <mergeCell ref="AC105:AC106"/>
    <mergeCell ref="AD105:AD106"/>
    <mergeCell ref="AF105:AF106"/>
    <mergeCell ref="AG105:AG106"/>
    <mergeCell ref="AH105:AL106"/>
    <mergeCell ref="AM105:AM106"/>
    <mergeCell ref="AN105:AN106"/>
    <mergeCell ref="AO105:AO106"/>
    <mergeCell ref="B106:F106"/>
    <mergeCell ref="A103:A104"/>
    <mergeCell ref="B103:F103"/>
    <mergeCell ref="G103:G104"/>
    <mergeCell ref="H103:H104"/>
    <mergeCell ref="I103:I104"/>
    <mergeCell ref="J103:J104"/>
    <mergeCell ref="K103:K104"/>
    <mergeCell ref="L103:L104"/>
    <mergeCell ref="M103:M104"/>
    <mergeCell ref="N103:N104"/>
    <mergeCell ref="O103:O104"/>
    <mergeCell ref="P103:P104"/>
    <mergeCell ref="Q103:Q104"/>
    <mergeCell ref="R103:R104"/>
    <mergeCell ref="S103:S104"/>
    <mergeCell ref="T103:T104"/>
    <mergeCell ref="U103:U104"/>
    <mergeCell ref="V103:V104"/>
    <mergeCell ref="W103:W104"/>
    <mergeCell ref="X103:X104"/>
    <mergeCell ref="Y103:Y104"/>
    <mergeCell ref="Z103:Z104"/>
    <mergeCell ref="AA103:AA104"/>
    <mergeCell ref="AB103:AB104"/>
    <mergeCell ref="AC103:AC104"/>
    <mergeCell ref="AD103:AD104"/>
    <mergeCell ref="AF103:AF104"/>
    <mergeCell ref="AG103:AG104"/>
    <mergeCell ref="AH103:AL104"/>
    <mergeCell ref="AM103:AM104"/>
    <mergeCell ref="AN103:AN104"/>
    <mergeCell ref="AO103:AO104"/>
    <mergeCell ref="B104:F104"/>
    <mergeCell ref="A101:A102"/>
    <mergeCell ref="B101:F101"/>
    <mergeCell ref="G101:G102"/>
    <mergeCell ref="H101:H102"/>
    <mergeCell ref="I101:I102"/>
    <mergeCell ref="J101:J102"/>
    <mergeCell ref="K101:K102"/>
    <mergeCell ref="L101:L102"/>
    <mergeCell ref="M101:M102"/>
    <mergeCell ref="N101:N102"/>
    <mergeCell ref="O101:O102"/>
    <mergeCell ref="AA101:AA102"/>
    <mergeCell ref="P101:P102"/>
    <mergeCell ref="Q101:Q102"/>
    <mergeCell ref="R101:R102"/>
    <mergeCell ref="S101:S102"/>
    <mergeCell ref="T101:T102"/>
    <mergeCell ref="U101:U102"/>
    <mergeCell ref="AC101:AC102"/>
    <mergeCell ref="AD101:AD102"/>
    <mergeCell ref="AF101:AF102"/>
    <mergeCell ref="AG101:AG102"/>
    <mergeCell ref="AH101:AL102"/>
    <mergeCell ref="V101:V102"/>
    <mergeCell ref="W101:W102"/>
    <mergeCell ref="X101:X102"/>
    <mergeCell ref="Y101:Y102"/>
    <mergeCell ref="Z101:Z102"/>
    <mergeCell ref="AM101:AM102"/>
    <mergeCell ref="AN101:AN102"/>
    <mergeCell ref="AO101:AO102"/>
    <mergeCell ref="B102:F102"/>
    <mergeCell ref="A99:A100"/>
    <mergeCell ref="B99:F99"/>
    <mergeCell ref="G99:G100"/>
    <mergeCell ref="H99:H100"/>
    <mergeCell ref="I99:I100"/>
    <mergeCell ref="AB101:AB102"/>
    <mergeCell ref="J99:J100"/>
    <mergeCell ref="K99:K100"/>
    <mergeCell ref="L99:L100"/>
    <mergeCell ref="M99:M100"/>
    <mergeCell ref="N99:N100"/>
    <mergeCell ref="O99:O100"/>
    <mergeCell ref="P99:P100"/>
    <mergeCell ref="Q99:Q100"/>
    <mergeCell ref="R99:R100"/>
    <mergeCell ref="S99:S100"/>
    <mergeCell ref="T99:T100"/>
    <mergeCell ref="U99:U100"/>
    <mergeCell ref="V99:V100"/>
    <mergeCell ref="W99:W100"/>
    <mergeCell ref="X99:X100"/>
    <mergeCell ref="Y99:Y100"/>
    <mergeCell ref="Z99:Z100"/>
    <mergeCell ref="AA99:AA100"/>
    <mergeCell ref="AB99:AB100"/>
    <mergeCell ref="AC99:AC100"/>
    <mergeCell ref="AD99:AD100"/>
    <mergeCell ref="AF99:AF100"/>
    <mergeCell ref="AG99:AG100"/>
    <mergeCell ref="AH99:AL100"/>
    <mergeCell ref="AM99:AM100"/>
    <mergeCell ref="AN99:AN100"/>
    <mergeCell ref="AO99:AO100"/>
    <mergeCell ref="B100:F100"/>
    <mergeCell ref="A97:A98"/>
    <mergeCell ref="G97:G98"/>
    <mergeCell ref="H97:H98"/>
    <mergeCell ref="I97:I98"/>
    <mergeCell ref="J97:J98"/>
    <mergeCell ref="K97:K98"/>
    <mergeCell ref="L97:L98"/>
    <mergeCell ref="M97:M98"/>
    <mergeCell ref="N97:N98"/>
    <mergeCell ref="O97:O98"/>
    <mergeCell ref="P97:P98"/>
    <mergeCell ref="Q97:Q98"/>
    <mergeCell ref="Z97:Z98"/>
    <mergeCell ref="AA97:AA98"/>
    <mergeCell ref="AB97:AB98"/>
    <mergeCell ref="AC97:AC98"/>
    <mergeCell ref="R97:R98"/>
    <mergeCell ref="S97:S98"/>
    <mergeCell ref="T97:T98"/>
    <mergeCell ref="U97:U98"/>
    <mergeCell ref="V97:V98"/>
    <mergeCell ref="W97:W98"/>
    <mergeCell ref="AO97:AO98"/>
    <mergeCell ref="B98:F98"/>
    <mergeCell ref="AD97:AD98"/>
    <mergeCell ref="AF97:AF98"/>
    <mergeCell ref="AG97:AG98"/>
    <mergeCell ref="AH97:AL98"/>
    <mergeCell ref="AM97:AM98"/>
    <mergeCell ref="AN97:AN98"/>
    <mergeCell ref="X97:X98"/>
    <mergeCell ref="Y97:Y98"/>
    <mergeCell ref="A93:A94"/>
    <mergeCell ref="G93:G94"/>
    <mergeCell ref="H93:H94"/>
    <mergeCell ref="I93:I94"/>
    <mergeCell ref="J93:J94"/>
    <mergeCell ref="K93:K94"/>
    <mergeCell ref="L93:L94"/>
    <mergeCell ref="M93:M94"/>
    <mergeCell ref="N93:N94"/>
    <mergeCell ref="O93:O94"/>
    <mergeCell ref="P93:P94"/>
    <mergeCell ref="Q93:Q94"/>
    <mergeCell ref="R93:R94"/>
    <mergeCell ref="S93:S94"/>
    <mergeCell ref="T93:T94"/>
    <mergeCell ref="U93:U94"/>
    <mergeCell ref="V93:V94"/>
    <mergeCell ref="W93:W94"/>
    <mergeCell ref="X93:X94"/>
    <mergeCell ref="Y93:Y94"/>
    <mergeCell ref="Z93:Z94"/>
    <mergeCell ref="AA93:AA94"/>
    <mergeCell ref="AB93:AB94"/>
    <mergeCell ref="AC93:AC94"/>
    <mergeCell ref="AD93:AD94"/>
    <mergeCell ref="AF93:AF94"/>
    <mergeCell ref="AG93:AG94"/>
    <mergeCell ref="AH93:AL94"/>
    <mergeCell ref="AM93:AM94"/>
    <mergeCell ref="AN93:AN94"/>
    <mergeCell ref="AO93:AO94"/>
    <mergeCell ref="A95:A96"/>
    <mergeCell ref="G95:G96"/>
    <mergeCell ref="H95:H96"/>
    <mergeCell ref="I95:I96"/>
    <mergeCell ref="J95:J96"/>
    <mergeCell ref="K95:K96"/>
    <mergeCell ref="L95:L96"/>
    <mergeCell ref="M95:M96"/>
    <mergeCell ref="N95:N96"/>
    <mergeCell ref="O95:O96"/>
    <mergeCell ref="P95:P96"/>
    <mergeCell ref="Q95:Q96"/>
    <mergeCell ref="R95:R96"/>
    <mergeCell ref="S95:S96"/>
    <mergeCell ref="T95:T96"/>
    <mergeCell ref="U95:U96"/>
    <mergeCell ref="V95:V96"/>
    <mergeCell ref="W95:W96"/>
    <mergeCell ref="X95:X96"/>
    <mergeCell ref="Y95:Y96"/>
    <mergeCell ref="Z95:Z96"/>
    <mergeCell ref="AA95:AA96"/>
    <mergeCell ref="AB95:AB96"/>
    <mergeCell ref="AC95:AC96"/>
    <mergeCell ref="AD95:AD96"/>
    <mergeCell ref="AF95:AF96"/>
    <mergeCell ref="AG95:AG96"/>
    <mergeCell ref="AH95:AL96"/>
    <mergeCell ref="AM95:AM96"/>
    <mergeCell ref="AN95:AN96"/>
    <mergeCell ref="AO95:AO96"/>
    <mergeCell ref="A89:A90"/>
    <mergeCell ref="G89:G90"/>
    <mergeCell ref="H89:H90"/>
    <mergeCell ref="I89:I90"/>
    <mergeCell ref="J89:J90"/>
    <mergeCell ref="K89:K90"/>
    <mergeCell ref="L89:L90"/>
    <mergeCell ref="M89:M90"/>
    <mergeCell ref="N89:N90"/>
    <mergeCell ref="O89:O90"/>
    <mergeCell ref="P89:P90"/>
    <mergeCell ref="Q89:Q90"/>
    <mergeCell ref="R89:R90"/>
    <mergeCell ref="S89:S90"/>
    <mergeCell ref="T89:T90"/>
    <mergeCell ref="U89:U90"/>
    <mergeCell ref="V89:V90"/>
    <mergeCell ref="W89:W90"/>
    <mergeCell ref="X89:X90"/>
    <mergeCell ref="Y89:Y90"/>
    <mergeCell ref="Z89:Z90"/>
    <mergeCell ref="AA89:AA90"/>
    <mergeCell ref="AB89:AB90"/>
    <mergeCell ref="AC89:AC90"/>
    <mergeCell ref="AD89:AD90"/>
    <mergeCell ref="AF89:AF90"/>
    <mergeCell ref="AG89:AG90"/>
    <mergeCell ref="AH89:AL90"/>
    <mergeCell ref="AM89:AM90"/>
    <mergeCell ref="AN89:AN90"/>
    <mergeCell ref="AO89:AO90"/>
    <mergeCell ref="A91:A92"/>
    <mergeCell ref="G91:G92"/>
    <mergeCell ref="H91:H92"/>
    <mergeCell ref="I91:I92"/>
    <mergeCell ref="J91:J92"/>
    <mergeCell ref="K91:K92"/>
    <mergeCell ref="L91:L92"/>
    <mergeCell ref="M91:M92"/>
    <mergeCell ref="N91:N92"/>
    <mergeCell ref="O91:O92"/>
    <mergeCell ref="P91:P92"/>
    <mergeCell ref="Q91:Q92"/>
    <mergeCell ref="R91:R92"/>
    <mergeCell ref="S91:S92"/>
    <mergeCell ref="T91:T92"/>
    <mergeCell ref="U91:U92"/>
    <mergeCell ref="V91:V92"/>
    <mergeCell ref="W91:W92"/>
    <mergeCell ref="X91:X92"/>
    <mergeCell ref="Y91:Y92"/>
    <mergeCell ref="Z91:Z92"/>
    <mergeCell ref="AA91:AA92"/>
    <mergeCell ref="AB91:AB92"/>
    <mergeCell ref="AC91:AC92"/>
    <mergeCell ref="AD91:AD92"/>
    <mergeCell ref="AF91:AF92"/>
    <mergeCell ref="AG91:AG92"/>
    <mergeCell ref="AH91:AL92"/>
    <mergeCell ref="AM91:AM92"/>
    <mergeCell ref="AN91:AN92"/>
    <mergeCell ref="AO91:AO92"/>
    <mergeCell ref="A85:A86"/>
    <mergeCell ref="G85:G86"/>
    <mergeCell ref="H85:H86"/>
    <mergeCell ref="I85:I86"/>
    <mergeCell ref="J85:J86"/>
    <mergeCell ref="K85:K86"/>
    <mergeCell ref="L85:L86"/>
    <mergeCell ref="M85:M86"/>
    <mergeCell ref="N85:N86"/>
    <mergeCell ref="O85:O86"/>
    <mergeCell ref="P85:P86"/>
    <mergeCell ref="Q85:Q86"/>
    <mergeCell ref="Z85:Z86"/>
    <mergeCell ref="AA85:AA86"/>
    <mergeCell ref="AB85:AB86"/>
    <mergeCell ref="AC85:AC86"/>
    <mergeCell ref="R85:R86"/>
    <mergeCell ref="S85:S86"/>
    <mergeCell ref="T85:T86"/>
    <mergeCell ref="U85:U86"/>
    <mergeCell ref="V85:V86"/>
    <mergeCell ref="W85:W86"/>
    <mergeCell ref="AD85:AD86"/>
    <mergeCell ref="AF85:AF86"/>
    <mergeCell ref="AD81:AD82"/>
    <mergeCell ref="AF81:AF82"/>
    <mergeCell ref="AG81:AG82"/>
    <mergeCell ref="AH81:AL82"/>
    <mergeCell ref="AG85:AG86"/>
    <mergeCell ref="AH85:AL86"/>
    <mergeCell ref="AM81:AM82"/>
    <mergeCell ref="AN81:AN82"/>
    <mergeCell ref="AO81:AO82"/>
    <mergeCell ref="W83:W84"/>
    <mergeCell ref="X83:X84"/>
    <mergeCell ref="Y83:Y84"/>
    <mergeCell ref="Z83:Z84"/>
    <mergeCell ref="Z81:Z82"/>
    <mergeCell ref="AA81:AA82"/>
    <mergeCell ref="AB81:AB82"/>
    <mergeCell ref="AM85:AM86"/>
    <mergeCell ref="AN85:AN86"/>
    <mergeCell ref="AO85:AO86"/>
    <mergeCell ref="A87:A88"/>
    <mergeCell ref="G87:G88"/>
    <mergeCell ref="H87:H88"/>
    <mergeCell ref="I87:I88"/>
    <mergeCell ref="J87:J88"/>
    <mergeCell ref="K87:K88"/>
    <mergeCell ref="L87:L88"/>
    <mergeCell ref="M87:M88"/>
    <mergeCell ref="N87:N88"/>
    <mergeCell ref="O87:O88"/>
    <mergeCell ref="P87:P88"/>
    <mergeCell ref="Q87:Q88"/>
    <mergeCell ref="R87:R88"/>
    <mergeCell ref="M81:M82"/>
    <mergeCell ref="N81:N82"/>
    <mergeCell ref="O81:O82"/>
    <mergeCell ref="P81:P82"/>
    <mergeCell ref="Q81:Q82"/>
    <mergeCell ref="R81:R82"/>
    <mergeCell ref="V81:V82"/>
    <mergeCell ref="W81:W82"/>
    <mergeCell ref="X81:X82"/>
    <mergeCell ref="Y81:Y82"/>
    <mergeCell ref="S87:S88"/>
    <mergeCell ref="T87:T88"/>
    <mergeCell ref="U87:U88"/>
    <mergeCell ref="S81:S82"/>
    <mergeCell ref="X85:X86"/>
    <mergeCell ref="Y85:Y86"/>
    <mergeCell ref="AC81:AC82"/>
    <mergeCell ref="J83:J84"/>
    <mergeCell ref="K83:K84"/>
    <mergeCell ref="L83:L84"/>
    <mergeCell ref="M83:M84"/>
    <mergeCell ref="N83:N84"/>
    <mergeCell ref="O83:O84"/>
    <mergeCell ref="P83:P84"/>
    <mergeCell ref="Q83:Q84"/>
    <mergeCell ref="R83:R84"/>
    <mergeCell ref="S83:S84"/>
    <mergeCell ref="T83:T84"/>
    <mergeCell ref="U83:U84"/>
    <mergeCell ref="V83:V84"/>
    <mergeCell ref="AH87:AL88"/>
    <mergeCell ref="AM87:AM88"/>
    <mergeCell ref="AD87:AD88"/>
    <mergeCell ref="AF87:AF88"/>
    <mergeCell ref="AG87:AG88"/>
    <mergeCell ref="AA83:AA84"/>
    <mergeCell ref="AN87:AN88"/>
    <mergeCell ref="AO87:AO88"/>
    <mergeCell ref="V87:V88"/>
    <mergeCell ref="W87:W88"/>
    <mergeCell ref="X87:X88"/>
    <mergeCell ref="Y87:Y88"/>
    <mergeCell ref="Z87:Z88"/>
    <mergeCell ref="AA87:AA88"/>
    <mergeCell ref="AB87:AB88"/>
    <mergeCell ref="AC87:AC88"/>
    <mergeCell ref="AB83:AB84"/>
    <mergeCell ref="AC83:AC84"/>
    <mergeCell ref="AD83:AD84"/>
    <mergeCell ref="AF83:AF84"/>
    <mergeCell ref="AG83:AG84"/>
    <mergeCell ref="AH83:AL84"/>
    <mergeCell ref="AM83:AM84"/>
    <mergeCell ref="AN83:AN84"/>
    <mergeCell ref="AO83:AO84"/>
    <mergeCell ref="AF77:AF78"/>
    <mergeCell ref="AG77:AG78"/>
    <mergeCell ref="AH77:AL78"/>
    <mergeCell ref="AM77:AM78"/>
    <mergeCell ref="AN77:AN78"/>
    <mergeCell ref="AO77:AO78"/>
    <mergeCell ref="AO79:AO80"/>
    <mergeCell ref="H79:H80"/>
    <mergeCell ref="I79:I80"/>
    <mergeCell ref="J79:J80"/>
    <mergeCell ref="K79:K80"/>
    <mergeCell ref="B80:F80"/>
    <mergeCell ref="B79:F79"/>
    <mergeCell ref="V79:V80"/>
    <mergeCell ref="W79:W80"/>
    <mergeCell ref="L79:L80"/>
    <mergeCell ref="M79:M80"/>
    <mergeCell ref="N79:N80"/>
    <mergeCell ref="O79:O80"/>
    <mergeCell ref="P79:P80"/>
    <mergeCell ref="Q79:Q80"/>
    <mergeCell ref="X79:X80"/>
    <mergeCell ref="Y79:Y80"/>
    <mergeCell ref="Z79:Z80"/>
    <mergeCell ref="AA79:AA80"/>
    <mergeCell ref="AB79:AB80"/>
    <mergeCell ref="AC79:AC80"/>
    <mergeCell ref="AD79:AD80"/>
    <mergeCell ref="AF79:AF80"/>
    <mergeCell ref="AG79:AG80"/>
    <mergeCell ref="AH79:AL80"/>
    <mergeCell ref="AM79:AM80"/>
    <mergeCell ref="AN79:AN80"/>
    <mergeCell ref="A73:A74"/>
    <mergeCell ref="B73:F73"/>
    <mergeCell ref="G73:G74"/>
    <mergeCell ref="H73:H74"/>
    <mergeCell ref="I73:I74"/>
    <mergeCell ref="J73:J74"/>
    <mergeCell ref="K73:K74"/>
    <mergeCell ref="L73:L74"/>
    <mergeCell ref="M73:M74"/>
    <mergeCell ref="N73:N74"/>
    <mergeCell ref="O73:O74"/>
    <mergeCell ref="P73:P74"/>
    <mergeCell ref="Q73:Q74"/>
    <mergeCell ref="R73:R74"/>
    <mergeCell ref="S73:S74"/>
    <mergeCell ref="T73:T74"/>
    <mergeCell ref="U73:U74"/>
    <mergeCell ref="V73:V74"/>
    <mergeCell ref="W73:W74"/>
    <mergeCell ref="X73:X74"/>
    <mergeCell ref="Y73:Y74"/>
    <mergeCell ref="Z73:Z74"/>
    <mergeCell ref="AA73:AA74"/>
    <mergeCell ref="AB73:AB74"/>
    <mergeCell ref="AC73:AC74"/>
    <mergeCell ref="AD73:AD74"/>
    <mergeCell ref="AF73:AF74"/>
    <mergeCell ref="AG73:AG74"/>
    <mergeCell ref="AH73:AL74"/>
    <mergeCell ref="AM73:AM74"/>
    <mergeCell ref="AN73:AN74"/>
    <mergeCell ref="AO73:AO74"/>
    <mergeCell ref="A75:A76"/>
    <mergeCell ref="G75:G76"/>
    <mergeCell ref="H75:H76"/>
    <mergeCell ref="I75:I76"/>
    <mergeCell ref="J75:J76"/>
    <mergeCell ref="K75:K76"/>
    <mergeCell ref="L75:L76"/>
    <mergeCell ref="M75:M76"/>
    <mergeCell ref="N75:N76"/>
    <mergeCell ref="O75:O76"/>
    <mergeCell ref="P75:P76"/>
    <mergeCell ref="Q75:Q76"/>
    <mergeCell ref="R75:R76"/>
    <mergeCell ref="S75:S76"/>
    <mergeCell ref="T75:T76"/>
    <mergeCell ref="U75:U76"/>
    <mergeCell ref="V75:V76"/>
    <mergeCell ref="W75:W76"/>
    <mergeCell ref="X75:X76"/>
    <mergeCell ref="Y75:Y76"/>
    <mergeCell ref="Z75:Z76"/>
    <mergeCell ref="AA75:AA76"/>
    <mergeCell ref="AB75:AB76"/>
    <mergeCell ref="AC75:AC76"/>
    <mergeCell ref="AD75:AD76"/>
    <mergeCell ref="AF75:AF76"/>
    <mergeCell ref="AG75:AG76"/>
    <mergeCell ref="AH75:AL76"/>
    <mergeCell ref="AM75:AM76"/>
    <mergeCell ref="AN75:AN76"/>
    <mergeCell ref="AO75:AO76"/>
    <mergeCell ref="B70:F70"/>
    <mergeCell ref="K71:K72"/>
    <mergeCell ref="L71:L72"/>
    <mergeCell ref="M71:M72"/>
    <mergeCell ref="N71:N72"/>
    <mergeCell ref="A71:A72"/>
    <mergeCell ref="B71:F71"/>
    <mergeCell ref="G71:G72"/>
    <mergeCell ref="H71:H72"/>
    <mergeCell ref="I71:I72"/>
    <mergeCell ref="J71:J72"/>
    <mergeCell ref="O71:O72"/>
    <mergeCell ref="P71:P72"/>
    <mergeCell ref="Q71:Q72"/>
    <mergeCell ref="R71:R72"/>
    <mergeCell ref="S71:S72"/>
    <mergeCell ref="T71:T72"/>
    <mergeCell ref="U71:U72"/>
    <mergeCell ref="V71:V72"/>
    <mergeCell ref="W71:W72"/>
    <mergeCell ref="X71:X72"/>
    <mergeCell ref="Y71:Y72"/>
    <mergeCell ref="Z71:Z72"/>
    <mergeCell ref="AA71:AA72"/>
    <mergeCell ref="AB71:AB72"/>
    <mergeCell ref="AC71:AC72"/>
    <mergeCell ref="AD71:AD72"/>
    <mergeCell ref="AG71:AG72"/>
    <mergeCell ref="AH71:AL72"/>
    <mergeCell ref="AM71:AM72"/>
    <mergeCell ref="AN71:AN72"/>
    <mergeCell ref="AO71:AO72"/>
    <mergeCell ref="B72:F72"/>
    <mergeCell ref="A67:A68"/>
    <mergeCell ref="B67:F67"/>
    <mergeCell ref="G67:G68"/>
    <mergeCell ref="H67:H68"/>
    <mergeCell ref="I67:I68"/>
    <mergeCell ref="J67:J68"/>
    <mergeCell ref="K67:K68"/>
    <mergeCell ref="L67:L68"/>
    <mergeCell ref="M67:M68"/>
    <mergeCell ref="N67:N68"/>
    <mergeCell ref="O67:O68"/>
    <mergeCell ref="P67:P68"/>
    <mergeCell ref="Q67:Q68"/>
    <mergeCell ref="R67:R68"/>
    <mergeCell ref="S67:S68"/>
    <mergeCell ref="T67:T68"/>
    <mergeCell ref="U67:U68"/>
    <mergeCell ref="V67:V68"/>
    <mergeCell ref="W67:W68"/>
    <mergeCell ref="X67:X68"/>
    <mergeCell ref="Y67:Y68"/>
    <mergeCell ref="Z67:Z68"/>
    <mergeCell ref="AA67:AA68"/>
    <mergeCell ref="AB67:AB68"/>
    <mergeCell ref="AC67:AC68"/>
    <mergeCell ref="AD67:AD68"/>
    <mergeCell ref="AG67:AG68"/>
    <mergeCell ref="AH67:AL68"/>
    <mergeCell ref="AM67:AM68"/>
    <mergeCell ref="AN67:AN68"/>
    <mergeCell ref="AO67:AO68"/>
    <mergeCell ref="B68:F68"/>
    <mergeCell ref="A69:A70"/>
    <mergeCell ref="B69:F69"/>
    <mergeCell ref="G69:G70"/>
    <mergeCell ref="H69:H70"/>
    <mergeCell ref="I69:I70"/>
    <mergeCell ref="J69:J70"/>
    <mergeCell ref="K69:K70"/>
    <mergeCell ref="L69:L70"/>
    <mergeCell ref="M69:M70"/>
    <mergeCell ref="N69:N70"/>
    <mergeCell ref="O69:O70"/>
    <mergeCell ref="P69:P70"/>
    <mergeCell ref="Q69:Q70"/>
    <mergeCell ref="R69:R70"/>
    <mergeCell ref="S69:S70"/>
    <mergeCell ref="T69:T70"/>
    <mergeCell ref="U69:U70"/>
    <mergeCell ref="V69:V70"/>
    <mergeCell ref="W69:W70"/>
    <mergeCell ref="X69:X70"/>
    <mergeCell ref="Y69:Y70"/>
    <mergeCell ref="Z69:Z70"/>
    <mergeCell ref="AA69:AA70"/>
    <mergeCell ref="AB69:AB70"/>
    <mergeCell ref="AC69:AC70"/>
    <mergeCell ref="AD69:AD70"/>
    <mergeCell ref="AF69:AF70"/>
    <mergeCell ref="AG69:AG70"/>
    <mergeCell ref="AH69:AL70"/>
    <mergeCell ref="AM69:AM70"/>
    <mergeCell ref="AN69:AN70"/>
    <mergeCell ref="AO69:AO70"/>
    <mergeCell ref="A65:A66"/>
    <mergeCell ref="B65:F65"/>
    <mergeCell ref="G65:G66"/>
    <mergeCell ref="H65:H66"/>
    <mergeCell ref="I65:I66"/>
    <mergeCell ref="J65:J66"/>
    <mergeCell ref="K65:K66"/>
    <mergeCell ref="L65:L66"/>
    <mergeCell ref="M65:M66"/>
    <mergeCell ref="N65:N66"/>
    <mergeCell ref="O65:O66"/>
    <mergeCell ref="P65:P66"/>
    <mergeCell ref="Q65:Q66"/>
    <mergeCell ref="R65:R66"/>
    <mergeCell ref="S65:S66"/>
    <mergeCell ref="T65:T66"/>
    <mergeCell ref="U65:U66"/>
    <mergeCell ref="V65:V66"/>
    <mergeCell ref="W65:W66"/>
    <mergeCell ref="X65:X66"/>
    <mergeCell ref="Y65:Y66"/>
    <mergeCell ref="Z65:Z66"/>
    <mergeCell ref="AA65:AA66"/>
    <mergeCell ref="AB65:AB66"/>
    <mergeCell ref="AC65:AC66"/>
    <mergeCell ref="AD65:AD66"/>
    <mergeCell ref="AF65:AF66"/>
    <mergeCell ref="AG65:AG66"/>
    <mergeCell ref="AH65:AL66"/>
    <mergeCell ref="AM65:AM66"/>
    <mergeCell ref="AN65:AN66"/>
    <mergeCell ref="AO65:AO66"/>
    <mergeCell ref="B66:F66"/>
    <mergeCell ref="A63:A64"/>
    <mergeCell ref="B63:F63"/>
    <mergeCell ref="G63:G64"/>
    <mergeCell ref="H63:H64"/>
    <mergeCell ref="I63:I64"/>
    <mergeCell ref="J63:J64"/>
    <mergeCell ref="K63:K64"/>
    <mergeCell ref="L63:L64"/>
    <mergeCell ref="M63:M64"/>
    <mergeCell ref="N63:N64"/>
    <mergeCell ref="O63:O64"/>
    <mergeCell ref="P63:P64"/>
    <mergeCell ref="Q63:Q64"/>
    <mergeCell ref="R63:R64"/>
    <mergeCell ref="S63:S64"/>
    <mergeCell ref="T63:T64"/>
    <mergeCell ref="U63:U64"/>
    <mergeCell ref="V63:V64"/>
    <mergeCell ref="W63:W64"/>
    <mergeCell ref="X63:X64"/>
    <mergeCell ref="Y63:Y64"/>
    <mergeCell ref="Z63:Z64"/>
    <mergeCell ref="AA63:AA64"/>
    <mergeCell ref="AB63:AB64"/>
    <mergeCell ref="AC63:AC64"/>
    <mergeCell ref="AD63:AD64"/>
    <mergeCell ref="AF63:AF64"/>
    <mergeCell ref="AG63:AG64"/>
    <mergeCell ref="AH63:AL64"/>
    <mergeCell ref="AM63:AM64"/>
    <mergeCell ref="AN63:AN64"/>
    <mergeCell ref="AO63:AO64"/>
    <mergeCell ref="B64:F64"/>
    <mergeCell ref="A61:A62"/>
    <mergeCell ref="B61:F61"/>
    <mergeCell ref="G61:G62"/>
    <mergeCell ref="H61:H62"/>
    <mergeCell ref="I61:I62"/>
    <mergeCell ref="J61:J62"/>
    <mergeCell ref="K61:K62"/>
    <mergeCell ref="L61:L62"/>
    <mergeCell ref="V61:V62"/>
    <mergeCell ref="W61:W62"/>
    <mergeCell ref="X61:X62"/>
    <mergeCell ref="M61:M62"/>
    <mergeCell ref="N61:N62"/>
    <mergeCell ref="O61:O62"/>
    <mergeCell ref="P61:P62"/>
    <mergeCell ref="Q61:Q62"/>
    <mergeCell ref="R61:R62"/>
    <mergeCell ref="AG61:AG62"/>
    <mergeCell ref="AH61:AL62"/>
    <mergeCell ref="AM61:AM62"/>
    <mergeCell ref="AN61:AN62"/>
    <mergeCell ref="AO61:AO62"/>
    <mergeCell ref="Y61:Y62"/>
    <mergeCell ref="Z61:Z62"/>
    <mergeCell ref="AA61:AA62"/>
    <mergeCell ref="AB61:AB62"/>
    <mergeCell ref="AC61:AC62"/>
    <mergeCell ref="A59:A60"/>
    <mergeCell ref="B59:F59"/>
    <mergeCell ref="G59:G60"/>
    <mergeCell ref="H59:H60"/>
    <mergeCell ref="A57:A58"/>
    <mergeCell ref="AF61:AF62"/>
    <mergeCell ref="AD61:AD62"/>
    <mergeCell ref="S61:S62"/>
    <mergeCell ref="T61:T62"/>
    <mergeCell ref="U61:U62"/>
    <mergeCell ref="I59:I60"/>
    <mergeCell ref="J59:J60"/>
    <mergeCell ref="K59:K60"/>
    <mergeCell ref="L59:L60"/>
    <mergeCell ref="M59:M60"/>
    <mergeCell ref="N59:N60"/>
    <mergeCell ref="O59:O60"/>
    <mergeCell ref="P59:P60"/>
    <mergeCell ref="Q59:Q60"/>
    <mergeCell ref="R59:R60"/>
    <mergeCell ref="S59:S60"/>
    <mergeCell ref="T59:T60"/>
    <mergeCell ref="U59:U60"/>
    <mergeCell ref="V59:V60"/>
    <mergeCell ref="W59:W60"/>
    <mergeCell ref="X59:X60"/>
    <mergeCell ref="Y59:Y60"/>
    <mergeCell ref="Z59:Z60"/>
    <mergeCell ref="AA59:AA60"/>
    <mergeCell ref="AB59:AB60"/>
    <mergeCell ref="AC59:AC60"/>
    <mergeCell ref="AD59:AD60"/>
    <mergeCell ref="AF59:AF60"/>
    <mergeCell ref="AG59:AG60"/>
    <mergeCell ref="AH59:AL60"/>
    <mergeCell ref="AM59:AM60"/>
    <mergeCell ref="AN59:AN60"/>
    <mergeCell ref="AO59:AO60"/>
    <mergeCell ref="B60:F60"/>
    <mergeCell ref="A55:A56"/>
    <mergeCell ref="B55:F55"/>
    <mergeCell ref="G55:G56"/>
    <mergeCell ref="H55:H56"/>
    <mergeCell ref="I55:I56"/>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F55:AF56"/>
    <mergeCell ref="AG55:AG56"/>
    <mergeCell ref="AH55:AL56"/>
    <mergeCell ref="AM55:AM56"/>
    <mergeCell ref="AN55:AN56"/>
    <mergeCell ref="AO55:AO56"/>
    <mergeCell ref="B56:F56"/>
    <mergeCell ref="A53:A54"/>
    <mergeCell ref="B53:F53"/>
    <mergeCell ref="G53:G54"/>
    <mergeCell ref="H53:H54"/>
    <mergeCell ref="I53:I54"/>
    <mergeCell ref="J53:J54"/>
    <mergeCell ref="K53:K54"/>
    <mergeCell ref="L53:L54"/>
    <mergeCell ref="M53:M54"/>
    <mergeCell ref="N53:N54"/>
    <mergeCell ref="O53:O54"/>
    <mergeCell ref="P53:P54"/>
    <mergeCell ref="Q53:Q54"/>
    <mergeCell ref="R53:R54"/>
    <mergeCell ref="S53:S54"/>
    <mergeCell ref="T53:T54"/>
    <mergeCell ref="U53:U54"/>
    <mergeCell ref="V53:V54"/>
    <mergeCell ref="AM53:AM54"/>
    <mergeCell ref="W53:W54"/>
    <mergeCell ref="X53:X54"/>
    <mergeCell ref="Y53:Y54"/>
    <mergeCell ref="Z53:Z54"/>
    <mergeCell ref="AA53:AA54"/>
    <mergeCell ref="AB53:AB54"/>
    <mergeCell ref="AO53:AO54"/>
    <mergeCell ref="B54:F54"/>
    <mergeCell ref="A49:A50"/>
    <mergeCell ref="B49:F49"/>
    <mergeCell ref="G49:G50"/>
    <mergeCell ref="H49:H50"/>
    <mergeCell ref="I49:I50"/>
    <mergeCell ref="J49:J50"/>
    <mergeCell ref="K49:K50"/>
    <mergeCell ref="AC53:AC54"/>
    <mergeCell ref="M49:M50"/>
    <mergeCell ref="N49:N50"/>
    <mergeCell ref="O49:O50"/>
    <mergeCell ref="P49:P50"/>
    <mergeCell ref="Q49:Q50"/>
    <mergeCell ref="AN53:AN54"/>
    <mergeCell ref="AD53:AD54"/>
    <mergeCell ref="AF53:AF54"/>
    <mergeCell ref="AG53:AG54"/>
    <mergeCell ref="AH53:AL54"/>
    <mergeCell ref="S49:S50"/>
    <mergeCell ref="T49:T50"/>
    <mergeCell ref="A51:A52"/>
    <mergeCell ref="B51:F51"/>
    <mergeCell ref="G51:G52"/>
    <mergeCell ref="H51:H52"/>
    <mergeCell ref="I51:I52"/>
    <mergeCell ref="J51:J52"/>
    <mergeCell ref="K51:K52"/>
    <mergeCell ref="L49:L50"/>
    <mergeCell ref="L51:L52"/>
    <mergeCell ref="M51:M52"/>
    <mergeCell ref="N51:N52"/>
    <mergeCell ref="O51:O52"/>
    <mergeCell ref="P51:P52"/>
    <mergeCell ref="Q51:Q52"/>
    <mergeCell ref="B50:F50"/>
    <mergeCell ref="V51:V52"/>
    <mergeCell ref="W51:W52"/>
    <mergeCell ref="X51:X52"/>
    <mergeCell ref="Y51:Y52"/>
    <mergeCell ref="Z51:Z52"/>
    <mergeCell ref="R51:R52"/>
    <mergeCell ref="S51:S52"/>
    <mergeCell ref="T51:T52"/>
    <mergeCell ref="R49:R50"/>
    <mergeCell ref="AA51:AA52"/>
    <mergeCell ref="AB51:AB52"/>
    <mergeCell ref="AN51:AN52"/>
    <mergeCell ref="AO51:AO52"/>
    <mergeCell ref="AH49:AL50"/>
    <mergeCell ref="AM49:AM50"/>
    <mergeCell ref="AN49:AN50"/>
    <mergeCell ref="AO49:AO50"/>
    <mergeCell ref="AC51:AC52"/>
    <mergeCell ref="AD51:AD52"/>
    <mergeCell ref="AF51:AF52"/>
    <mergeCell ref="AG51:AG52"/>
    <mergeCell ref="AH51:AL52"/>
    <mergeCell ref="AM51:AM52"/>
    <mergeCell ref="AD49:AD50"/>
    <mergeCell ref="AF49:AF50"/>
    <mergeCell ref="AG49:AG50"/>
    <mergeCell ref="B52:F52"/>
    <mergeCell ref="U51:U52"/>
    <mergeCell ref="N47:N48"/>
    <mergeCell ref="O47:O48"/>
    <mergeCell ref="P47:P48"/>
    <mergeCell ref="Q47:Q48"/>
    <mergeCell ref="R47:R48"/>
    <mergeCell ref="S47:S48"/>
    <mergeCell ref="T47:T48"/>
    <mergeCell ref="U47:U48"/>
    <mergeCell ref="AB49:AB50"/>
    <mergeCell ref="AC49:AC50"/>
    <mergeCell ref="V47:V48"/>
    <mergeCell ref="W47:W48"/>
    <mergeCell ref="X47:X48"/>
    <mergeCell ref="Y47:Y48"/>
    <mergeCell ref="Z47:Z48"/>
    <mergeCell ref="AA47:AA48"/>
    <mergeCell ref="AB47:AB48"/>
    <mergeCell ref="V49:V50"/>
    <mergeCell ref="AC47:AC48"/>
    <mergeCell ref="AD47:AD48"/>
    <mergeCell ref="AF47:AF48"/>
    <mergeCell ref="AG47:AG48"/>
    <mergeCell ref="AH47:AL48"/>
    <mergeCell ref="AM47:AM48"/>
    <mergeCell ref="AN47:AN48"/>
    <mergeCell ref="AO47:AO48"/>
    <mergeCell ref="B48:F48"/>
    <mergeCell ref="Q426:R426"/>
    <mergeCell ref="B181:F181"/>
    <mergeCell ref="B180:F180"/>
    <mergeCell ref="B179:F179"/>
    <mergeCell ref="B178:F178"/>
    <mergeCell ref="B177:F177"/>
    <mergeCell ref="M125:M126"/>
    <mergeCell ref="N125:N126"/>
    <mergeCell ref="O125:O126"/>
    <mergeCell ref="J127:J128"/>
    <mergeCell ref="K131:K132"/>
    <mergeCell ref="L131:L132"/>
    <mergeCell ref="M131:M132"/>
    <mergeCell ref="B125:F125"/>
    <mergeCell ref="Q427:R427"/>
    <mergeCell ref="Q57:Q58"/>
    <mergeCell ref="R57:R58"/>
    <mergeCell ref="Q77:Q78"/>
    <mergeCell ref="R77:R78"/>
    <mergeCell ref="Q277:Q278"/>
    <mergeCell ref="R277:R278"/>
    <mergeCell ref="Q293:Q294"/>
    <mergeCell ref="B182:F182"/>
    <mergeCell ref="Q365:Q366"/>
    <mergeCell ref="R365:R366"/>
    <mergeCell ref="R135:R136"/>
    <mergeCell ref="Q245:Q246"/>
    <mergeCell ref="R245:R246"/>
    <mergeCell ref="Q247:Q248"/>
    <mergeCell ref="R247:R248"/>
    <mergeCell ref="R147:R148"/>
    <mergeCell ref="Q147:Q148"/>
    <mergeCell ref="R149:R150"/>
    <mergeCell ref="Q243:Q244"/>
    <mergeCell ref="R243:R244"/>
    <mergeCell ref="Q139:Q140"/>
    <mergeCell ref="R139:R140"/>
    <mergeCell ref="Q141:Q142"/>
    <mergeCell ref="R293:R294"/>
    <mergeCell ref="Q149:Q150"/>
    <mergeCell ref="R153:R154"/>
    <mergeCell ref="Q153:Q154"/>
    <mergeCell ref="R157:R158"/>
    <mergeCell ref="J7:X7"/>
    <mergeCell ref="J8:X8"/>
    <mergeCell ref="J9:X9"/>
    <mergeCell ref="J16:L17"/>
    <mergeCell ref="O16:P17"/>
    <mergeCell ref="O18:P18"/>
    <mergeCell ref="AN7:AO7"/>
    <mergeCell ref="AN8:AO8"/>
    <mergeCell ref="AN9:AO9"/>
    <mergeCell ref="AM7:AM21"/>
    <mergeCell ref="AN10:AN21"/>
    <mergeCell ref="AO10:AO21"/>
    <mergeCell ref="A23:A24"/>
    <mergeCell ref="G23:G24"/>
    <mergeCell ref="Q23:Q24"/>
    <mergeCell ref="R23:R24"/>
    <mergeCell ref="AA23:AA24"/>
    <mergeCell ref="S17:U18"/>
    <mergeCell ref="M18:N18"/>
    <mergeCell ref="M16:N17"/>
    <mergeCell ref="A17:A21"/>
    <mergeCell ref="B12:F16"/>
    <mergeCell ref="R39:R40"/>
    <mergeCell ref="Q41:Q42"/>
    <mergeCell ref="R41:R42"/>
    <mergeCell ref="Q43:Q44"/>
    <mergeCell ref="A25:A26"/>
    <mergeCell ref="B25:F25"/>
    <mergeCell ref="G25:G26"/>
    <mergeCell ref="H25:H26"/>
    <mergeCell ref="B26:F26"/>
    <mergeCell ref="J41:J42"/>
    <mergeCell ref="P27:P28"/>
    <mergeCell ref="G27:G28"/>
    <mergeCell ref="J31:J32"/>
    <mergeCell ref="P43:P44"/>
    <mergeCell ref="R33:R34"/>
    <mergeCell ref="Q35:Q36"/>
    <mergeCell ref="O29:O30"/>
    <mergeCell ref="P29:P30"/>
    <mergeCell ref="M29:M30"/>
    <mergeCell ref="Q39:Q40"/>
    <mergeCell ref="A47:A48"/>
    <mergeCell ref="B47:F47"/>
    <mergeCell ref="G47:G48"/>
    <mergeCell ref="H47:H48"/>
    <mergeCell ref="I47:I48"/>
    <mergeCell ref="J47:J48"/>
    <mergeCell ref="K47:K48"/>
    <mergeCell ref="L47:L48"/>
    <mergeCell ref="M47:M48"/>
    <mergeCell ref="V2:AB3"/>
    <mergeCell ref="V4:W5"/>
    <mergeCell ref="X4:AB5"/>
    <mergeCell ref="V17:X18"/>
    <mergeCell ref="A22:AO22"/>
    <mergeCell ref="X23:X24"/>
    <mergeCell ref="Y23:Y24"/>
    <mergeCell ref="AC1:AL1"/>
    <mergeCell ref="AC2:AL5"/>
    <mergeCell ref="V1:AB1"/>
    <mergeCell ref="O11:P12"/>
    <mergeCell ref="M10:N10"/>
    <mergeCell ref="K1:U1"/>
    <mergeCell ref="AC10:AC21"/>
    <mergeCell ref="AD10:AD21"/>
    <mergeCell ref="V13:X13"/>
    <mergeCell ref="S15:U16"/>
    <mergeCell ref="B17:F21"/>
    <mergeCell ref="G10:G21"/>
    <mergeCell ref="G7:I7"/>
    <mergeCell ref="G8:I8"/>
    <mergeCell ref="G9:I9"/>
    <mergeCell ref="H10:H21"/>
    <mergeCell ref="I10:I21"/>
    <mergeCell ref="A1:J1"/>
    <mergeCell ref="A7:A11"/>
    <mergeCell ref="B7:F11"/>
    <mergeCell ref="J10:L10"/>
    <mergeCell ref="J11:L12"/>
    <mergeCell ref="P5:U5"/>
    <mergeCell ref="P4:U4"/>
    <mergeCell ref="O10:P10"/>
    <mergeCell ref="M11:N12"/>
    <mergeCell ref="S12:U14"/>
    <mergeCell ref="AM1:AO3"/>
    <mergeCell ref="Y7:AD7"/>
    <mergeCell ref="Y8:AD8"/>
    <mergeCell ref="Y9:AD9"/>
    <mergeCell ref="A2:F2"/>
    <mergeCell ref="P3:U3"/>
    <mergeCell ref="P2:U2"/>
    <mergeCell ref="G5:J5"/>
    <mergeCell ref="G4:J4"/>
    <mergeCell ref="G3:J3"/>
    <mergeCell ref="G2:J2"/>
    <mergeCell ref="K5:O5"/>
    <mergeCell ref="A4:F4"/>
    <mergeCell ref="A3:F3"/>
    <mergeCell ref="V11:X12"/>
    <mergeCell ref="V14:X15"/>
    <mergeCell ref="K2:O2"/>
    <mergeCell ref="A5:F5"/>
    <mergeCell ref="A12:A16"/>
    <mergeCell ref="Q16:R17"/>
    <mergeCell ref="K4:O4"/>
    <mergeCell ref="K3:O3"/>
    <mergeCell ref="S10:U11"/>
    <mergeCell ref="AH7:AL7"/>
    <mergeCell ref="AH8:AL8"/>
    <mergeCell ref="AH9:AL9"/>
    <mergeCell ref="AA10:AA21"/>
    <mergeCell ref="M13:N15"/>
    <mergeCell ref="O13:P15"/>
    <mergeCell ref="AE16:AE21"/>
    <mergeCell ref="AB23:AB24"/>
    <mergeCell ref="H23:H24"/>
    <mergeCell ref="AE10:AE12"/>
    <mergeCell ref="AH10:AL21"/>
    <mergeCell ref="AF20:AF21"/>
    <mergeCell ref="AF14:AF15"/>
    <mergeCell ref="Q18:R18"/>
    <mergeCell ref="I23:I24"/>
    <mergeCell ref="M23:M24"/>
    <mergeCell ref="N23:N24"/>
    <mergeCell ref="AO25:AO26"/>
    <mergeCell ref="J18:K18"/>
    <mergeCell ref="J13:L15"/>
    <mergeCell ref="AB10:AB21"/>
    <mergeCell ref="V16:X16"/>
    <mergeCell ref="Y10:Y21"/>
    <mergeCell ref="Z10:Z21"/>
    <mergeCell ref="V10:X10"/>
    <mergeCell ref="T25:T26"/>
    <mergeCell ref="U25:U26"/>
    <mergeCell ref="AM23:AM24"/>
    <mergeCell ref="AM25:AM26"/>
    <mergeCell ref="AN25:AN26"/>
    <mergeCell ref="S23:S24"/>
    <mergeCell ref="T23:T24"/>
    <mergeCell ref="S25:S26"/>
    <mergeCell ref="U23:U24"/>
    <mergeCell ref="Z23:Z24"/>
    <mergeCell ref="W23:W24"/>
    <mergeCell ref="V23:V24"/>
    <mergeCell ref="V25:V26"/>
    <mergeCell ref="W25:W26"/>
    <mergeCell ref="AH27:AL28"/>
    <mergeCell ref="B27:F27"/>
    <mergeCell ref="I27:I28"/>
    <mergeCell ref="N25:N26"/>
    <mergeCell ref="O25:O26"/>
    <mergeCell ref="T27:T28"/>
    <mergeCell ref="U27:U28"/>
    <mergeCell ref="X25:X26"/>
    <mergeCell ref="AM27:AM28"/>
    <mergeCell ref="AN27:AN28"/>
    <mergeCell ref="V27:V28"/>
    <mergeCell ref="W27:W28"/>
    <mergeCell ref="X27:X28"/>
    <mergeCell ref="Y27:Y28"/>
    <mergeCell ref="Z27:Z28"/>
    <mergeCell ref="AF27:AF28"/>
    <mergeCell ref="Y25:Y26"/>
    <mergeCell ref="Z25:Z26"/>
    <mergeCell ref="AA25:AA26"/>
    <mergeCell ref="J23:J24"/>
    <mergeCell ref="L23:L24"/>
    <mergeCell ref="K23:K24"/>
    <mergeCell ref="K25:K26"/>
    <mergeCell ref="J25:J26"/>
    <mergeCell ref="L25:L26"/>
    <mergeCell ref="P25:P26"/>
    <mergeCell ref="R25:R26"/>
    <mergeCell ref="Q27:Q28"/>
    <mergeCell ref="R27:R28"/>
    <mergeCell ref="B23:F23"/>
    <mergeCell ref="H27:H28"/>
    <mergeCell ref="L27:L28"/>
    <mergeCell ref="B28:F28"/>
    <mergeCell ref="I25:I26"/>
    <mergeCell ref="B24:F24"/>
    <mergeCell ref="O23:O24"/>
    <mergeCell ref="AD23:AD24"/>
    <mergeCell ref="P23:P24"/>
    <mergeCell ref="Z29:Z30"/>
    <mergeCell ref="S29:S30"/>
    <mergeCell ref="T29:T30"/>
    <mergeCell ref="V29:V30"/>
    <mergeCell ref="U29:U30"/>
    <mergeCell ref="W29:W30"/>
    <mergeCell ref="X29:X30"/>
    <mergeCell ref="Q25:Q26"/>
    <mergeCell ref="B31:F31"/>
    <mergeCell ref="B29:F29"/>
    <mergeCell ref="J29:J30"/>
    <mergeCell ref="M25:M26"/>
    <mergeCell ref="K27:K28"/>
    <mergeCell ref="K33:K34"/>
    <mergeCell ref="L29:L30"/>
    <mergeCell ref="K29:K30"/>
    <mergeCell ref="Z33:Z34"/>
    <mergeCell ref="L33:L34"/>
    <mergeCell ref="T33:T34"/>
    <mergeCell ref="U33:U34"/>
    <mergeCell ref="V33:V34"/>
    <mergeCell ref="W33:W34"/>
    <mergeCell ref="P33:P34"/>
    <mergeCell ref="S33:S34"/>
    <mergeCell ref="Y29:Y30"/>
    <mergeCell ref="X45:X46"/>
    <mergeCell ref="W45:W46"/>
    <mergeCell ref="X43:X44"/>
    <mergeCell ref="Y43:Y44"/>
    <mergeCell ref="Z43:Z44"/>
    <mergeCell ref="X31:X32"/>
    <mergeCell ref="Y31:Y32"/>
    <mergeCell ref="Z31:Z32"/>
    <mergeCell ref="Z37:Z38"/>
    <mergeCell ref="A41:A42"/>
    <mergeCell ref="B41:F41"/>
    <mergeCell ref="G41:G42"/>
    <mergeCell ref="H41:H42"/>
    <mergeCell ref="G33:G34"/>
    <mergeCell ref="H33:H34"/>
    <mergeCell ref="A39:A40"/>
    <mergeCell ref="B39:F39"/>
    <mergeCell ref="G39:G40"/>
    <mergeCell ref="H39:H40"/>
    <mergeCell ref="T35:T36"/>
    <mergeCell ref="U35:U36"/>
    <mergeCell ref="B36:F36"/>
    <mergeCell ref="M35:M36"/>
    <mergeCell ref="N35:N36"/>
    <mergeCell ref="O35:O36"/>
    <mergeCell ref="P35:P36"/>
    <mergeCell ref="R35:R36"/>
    <mergeCell ref="G35:G36"/>
    <mergeCell ref="H35:H36"/>
    <mergeCell ref="V37:V38"/>
    <mergeCell ref="W37:W38"/>
    <mergeCell ref="Q31:Q32"/>
    <mergeCell ref="R31:R32"/>
    <mergeCell ref="Q33:Q34"/>
    <mergeCell ref="Y37:Y38"/>
    <mergeCell ref="Y33:Y34"/>
    <mergeCell ref="Y35:Y36"/>
    <mergeCell ref="W31:W32"/>
    <mergeCell ref="V35:V36"/>
    <mergeCell ref="S31:S32"/>
    <mergeCell ref="T31:T32"/>
    <mergeCell ref="U31:U32"/>
    <mergeCell ref="B33:F33"/>
    <mergeCell ref="A31:A32"/>
    <mergeCell ref="G31:G32"/>
    <mergeCell ref="H31:H32"/>
    <mergeCell ref="I31:I32"/>
    <mergeCell ref="K31:K32"/>
    <mergeCell ref="M31:M32"/>
    <mergeCell ref="W35:W36"/>
    <mergeCell ref="B38:F38"/>
    <mergeCell ref="A37:A38"/>
    <mergeCell ref="B37:F37"/>
    <mergeCell ref="G37:G38"/>
    <mergeCell ref="H37:H38"/>
    <mergeCell ref="I37:I38"/>
    <mergeCell ref="J37:J38"/>
    <mergeCell ref="K37:K38"/>
    <mergeCell ref="L37:L38"/>
    <mergeCell ref="M37:M38"/>
    <mergeCell ref="N37:N38"/>
    <mergeCell ref="O37:O38"/>
    <mergeCell ref="P37:P38"/>
    <mergeCell ref="S37:S38"/>
    <mergeCell ref="T37:T38"/>
    <mergeCell ref="Q37:Q38"/>
    <mergeCell ref="R37:R38"/>
    <mergeCell ref="V31:V32"/>
    <mergeCell ref="U45:U46"/>
    <mergeCell ref="P45:P46"/>
    <mergeCell ref="S45:S46"/>
    <mergeCell ref="H45:H46"/>
    <mergeCell ref="I45:I46"/>
    <mergeCell ref="L45:L46"/>
    <mergeCell ref="U37:U38"/>
    <mergeCell ref="O31:O32"/>
    <mergeCell ref="P31:P32"/>
    <mergeCell ref="AO27:AO28"/>
    <mergeCell ref="AA27:AA28"/>
    <mergeCell ref="AB27:AB28"/>
    <mergeCell ref="AC27:AC28"/>
    <mergeCell ref="AD27:AD28"/>
    <mergeCell ref="AN23:AN24"/>
    <mergeCell ref="AO23:AO24"/>
    <mergeCell ref="AH23:AL24"/>
    <mergeCell ref="AC23:AC24"/>
    <mergeCell ref="AG27:AG28"/>
    <mergeCell ref="AO29:AO30"/>
    <mergeCell ref="AM29:AM30"/>
    <mergeCell ref="AN29:AN30"/>
    <mergeCell ref="AB29:AB30"/>
    <mergeCell ref="AC29:AC30"/>
    <mergeCell ref="AD29:AD30"/>
    <mergeCell ref="AH29:AL30"/>
    <mergeCell ref="AF29:AF30"/>
    <mergeCell ref="AG29:AG30"/>
    <mergeCell ref="AN37:AN38"/>
    <mergeCell ref="AO37:AO38"/>
    <mergeCell ref="AB31:AB32"/>
    <mergeCell ref="AC31:AC32"/>
    <mergeCell ref="AD31:AD32"/>
    <mergeCell ref="AB33:AB34"/>
    <mergeCell ref="AH37:AL38"/>
    <mergeCell ref="AB35:AB36"/>
    <mergeCell ref="AC35:AC36"/>
    <mergeCell ref="AO31:AO32"/>
    <mergeCell ref="AC33:AC34"/>
    <mergeCell ref="AD33:AD34"/>
    <mergeCell ref="AH33:AL34"/>
    <mergeCell ref="AA29:AA30"/>
    <mergeCell ref="AH31:AL32"/>
    <mergeCell ref="AA37:AA38"/>
    <mergeCell ref="AB37:AB38"/>
    <mergeCell ref="AC37:AC38"/>
    <mergeCell ref="AD37:AD38"/>
    <mergeCell ref="AM37:AM38"/>
    <mergeCell ref="AA33:AA34"/>
    <mergeCell ref="AA31:AA32"/>
    <mergeCell ref="AN33:AN34"/>
    <mergeCell ref="AB25:AB26"/>
    <mergeCell ref="AC25:AC26"/>
    <mergeCell ref="AD25:AD26"/>
    <mergeCell ref="AH25:AL26"/>
    <mergeCell ref="AG25:AG26"/>
    <mergeCell ref="AF25:AF26"/>
    <mergeCell ref="AM31:AM32"/>
    <mergeCell ref="AN31:AN32"/>
    <mergeCell ref="AM33:AM34"/>
    <mergeCell ref="AF31:AF32"/>
    <mergeCell ref="AG31:AG32"/>
    <mergeCell ref="AF33:AF34"/>
    <mergeCell ref="N31:N32"/>
    <mergeCell ref="J27:J28"/>
    <mergeCell ref="M27:M28"/>
    <mergeCell ref="N27:N28"/>
    <mergeCell ref="O27:O28"/>
    <mergeCell ref="A33:A34"/>
    <mergeCell ref="I33:I34"/>
    <mergeCell ref="M33:M34"/>
    <mergeCell ref="N33:N34"/>
    <mergeCell ref="O33:O34"/>
    <mergeCell ref="A35:A36"/>
    <mergeCell ref="B35:F35"/>
    <mergeCell ref="K35:K36"/>
    <mergeCell ref="L35:L36"/>
    <mergeCell ref="B32:F32"/>
    <mergeCell ref="L31:L32"/>
    <mergeCell ref="I35:I36"/>
    <mergeCell ref="J35:J36"/>
    <mergeCell ref="B34:F34"/>
    <mergeCell ref="J33:J34"/>
    <mergeCell ref="N29:N30"/>
    <mergeCell ref="A29:A30"/>
    <mergeCell ref="S27:S28"/>
    <mergeCell ref="Q29:Q30"/>
    <mergeCell ref="R29:R30"/>
    <mergeCell ref="G29:G30"/>
    <mergeCell ref="H29:H30"/>
    <mergeCell ref="I29:I30"/>
    <mergeCell ref="B30:F30"/>
    <mergeCell ref="A27:A28"/>
    <mergeCell ref="B42:F42"/>
    <mergeCell ref="Y41:Y42"/>
    <mergeCell ref="G45:G46"/>
    <mergeCell ref="B45:F45"/>
    <mergeCell ref="J45:J46"/>
    <mergeCell ref="T45:T46"/>
    <mergeCell ref="R43:R44"/>
    <mergeCell ref="Q45:Q46"/>
    <mergeCell ref="R45:R46"/>
    <mergeCell ref="S41:S42"/>
    <mergeCell ref="T41:T42"/>
    <mergeCell ref="U41:U42"/>
    <mergeCell ref="V41:V42"/>
    <mergeCell ref="Y45:Y46"/>
    <mergeCell ref="Z45:Z46"/>
    <mergeCell ref="W41:W42"/>
    <mergeCell ref="X41:X42"/>
    <mergeCell ref="U57:U58"/>
    <mergeCell ref="V57:V58"/>
    <mergeCell ref="W57:W58"/>
    <mergeCell ref="X57:X58"/>
    <mergeCell ref="AA49:AA50"/>
    <mergeCell ref="U49:U50"/>
    <mergeCell ref="W49:W50"/>
    <mergeCell ref="X49:X50"/>
    <mergeCell ref="Y49:Y50"/>
    <mergeCell ref="Z49:Z50"/>
    <mergeCell ref="H43:H44"/>
    <mergeCell ref="I43:I44"/>
    <mergeCell ref="AA45:AA46"/>
    <mergeCell ref="AB45:AB46"/>
    <mergeCell ref="M43:M44"/>
    <mergeCell ref="T57:T58"/>
    <mergeCell ref="K45:K46"/>
    <mergeCell ref="V45:V46"/>
    <mergeCell ref="M45:M46"/>
    <mergeCell ref="N45:N46"/>
    <mergeCell ref="B44:F44"/>
    <mergeCell ref="B43:F43"/>
    <mergeCell ref="J43:J44"/>
    <mergeCell ref="V43:V44"/>
    <mergeCell ref="N43:N44"/>
    <mergeCell ref="O43:O44"/>
    <mergeCell ref="T43:T44"/>
    <mergeCell ref="K43:K44"/>
    <mergeCell ref="U43:U44"/>
    <mergeCell ref="L43:L44"/>
    <mergeCell ref="AN125:AN126"/>
    <mergeCell ref="AO125:AO126"/>
    <mergeCell ref="B126:F126"/>
    <mergeCell ref="Y125:Y126"/>
    <mergeCell ref="Z125:Z126"/>
    <mergeCell ref="AA125:AA126"/>
    <mergeCell ref="AB125:AB126"/>
    <mergeCell ref="AC125:AC126"/>
    <mergeCell ref="AD125:AD126"/>
    <mergeCell ref="S125:S126"/>
    <mergeCell ref="T125:T126"/>
    <mergeCell ref="U125:U126"/>
    <mergeCell ref="V125:V126"/>
    <mergeCell ref="W125:W126"/>
    <mergeCell ref="X125:X126"/>
    <mergeCell ref="K125:K126"/>
    <mergeCell ref="L125:L126"/>
    <mergeCell ref="Q125:Q126"/>
    <mergeCell ref="R125:R126"/>
    <mergeCell ref="P125:P126"/>
    <mergeCell ref="AF125:AF126"/>
    <mergeCell ref="AG125:AG126"/>
    <mergeCell ref="AH125:AL126"/>
    <mergeCell ref="AN123:AN124"/>
    <mergeCell ref="AO123:AO124"/>
    <mergeCell ref="B124:F124"/>
    <mergeCell ref="Y123:Y124"/>
    <mergeCell ref="Z123:Z124"/>
    <mergeCell ref="AA123:AA124"/>
    <mergeCell ref="AB123:AB124"/>
    <mergeCell ref="AD123:AD124"/>
    <mergeCell ref="S123:S124"/>
    <mergeCell ref="T123:T124"/>
    <mergeCell ref="U123:U124"/>
    <mergeCell ref="V123:V124"/>
    <mergeCell ref="W123:W124"/>
    <mergeCell ref="X123:X124"/>
    <mergeCell ref="M123:M124"/>
    <mergeCell ref="N123:N124"/>
    <mergeCell ref="O123:O124"/>
    <mergeCell ref="P123:P124"/>
    <mergeCell ref="AC123:AC124"/>
    <mergeCell ref="R123:R124"/>
    <mergeCell ref="Q123:Q124"/>
    <mergeCell ref="H123:H124"/>
    <mergeCell ref="I123:I124"/>
    <mergeCell ref="S127:S128"/>
    <mergeCell ref="T127:T128"/>
    <mergeCell ref="B127:F127"/>
    <mergeCell ref="G127:G128"/>
    <mergeCell ref="H127:H128"/>
    <mergeCell ref="I127:I128"/>
    <mergeCell ref="K123:K124"/>
    <mergeCell ref="L123:L124"/>
    <mergeCell ref="U127:U128"/>
    <mergeCell ref="V127:V128"/>
    <mergeCell ref="W127:W128"/>
    <mergeCell ref="X127:X128"/>
    <mergeCell ref="K127:K128"/>
    <mergeCell ref="L127:L128"/>
    <mergeCell ref="M127:M128"/>
    <mergeCell ref="N127:N128"/>
    <mergeCell ref="O127:O128"/>
    <mergeCell ref="P127:P128"/>
    <mergeCell ref="AO129:AO130"/>
    <mergeCell ref="B130:F130"/>
    <mergeCell ref="Y129:Y130"/>
    <mergeCell ref="Z129:Z130"/>
    <mergeCell ref="AA129:AA130"/>
    <mergeCell ref="AB129:AB130"/>
    <mergeCell ref="AC129:AC130"/>
    <mergeCell ref="AD129:AD130"/>
    <mergeCell ref="S129:S130"/>
    <mergeCell ref="V129:V130"/>
    <mergeCell ref="Q127:Q128"/>
    <mergeCell ref="R127:R128"/>
    <mergeCell ref="Q129:Q130"/>
    <mergeCell ref="R129:R130"/>
    <mergeCell ref="N145:N146"/>
    <mergeCell ref="O145:O146"/>
    <mergeCell ref="P145:P146"/>
    <mergeCell ref="N131:N132"/>
    <mergeCell ref="O131:O132"/>
    <mergeCell ref="Q133:Q134"/>
    <mergeCell ref="AO127:AO128"/>
    <mergeCell ref="T131:T132"/>
    <mergeCell ref="U131:U132"/>
    <mergeCell ref="V131:V132"/>
    <mergeCell ref="W131:W132"/>
    <mergeCell ref="X131:X132"/>
    <mergeCell ref="T129:T130"/>
    <mergeCell ref="AN131:AN132"/>
    <mergeCell ref="AO131:AO132"/>
    <mergeCell ref="Y131:Y132"/>
    <mergeCell ref="B129:F129"/>
    <mergeCell ref="G129:G130"/>
    <mergeCell ref="R141:R142"/>
    <mergeCell ref="AD131:AD132"/>
    <mergeCell ref="S131:S132"/>
    <mergeCell ref="B132:F132"/>
    <mergeCell ref="Z131:Z132"/>
    <mergeCell ref="AA131:AA132"/>
    <mergeCell ref="AB131:AB132"/>
    <mergeCell ref="AC131:AC132"/>
    <mergeCell ref="H131:H132"/>
    <mergeCell ref="I131:I132"/>
    <mergeCell ref="J131:J132"/>
    <mergeCell ref="Q131:Q132"/>
    <mergeCell ref="P131:P132"/>
    <mergeCell ref="R131:R132"/>
    <mergeCell ref="R133:R134"/>
    <mergeCell ref="Q135:Q136"/>
    <mergeCell ref="AA139:AA140"/>
    <mergeCell ref="X137:X138"/>
    <mergeCell ref="AA143:AA144"/>
    <mergeCell ref="U135:U136"/>
    <mergeCell ref="V135:V136"/>
    <mergeCell ref="S135:S136"/>
    <mergeCell ref="T135:T136"/>
    <mergeCell ref="Q137:Q138"/>
    <mergeCell ref="AB139:AB140"/>
    <mergeCell ref="AC139:AC140"/>
    <mergeCell ref="AA141:AA142"/>
    <mergeCell ref="AB141:AB142"/>
    <mergeCell ref="S139:S140"/>
    <mergeCell ref="T139:T140"/>
    <mergeCell ref="U139:U140"/>
    <mergeCell ref="V139:V140"/>
    <mergeCell ref="W139:W140"/>
    <mergeCell ref="X139:X140"/>
    <mergeCell ref="AO139:AO140"/>
    <mergeCell ref="AD139:AD140"/>
    <mergeCell ref="AN139:AN140"/>
    <mergeCell ref="Z139:Z140"/>
    <mergeCell ref="K139:K140"/>
    <mergeCell ref="L139:L140"/>
    <mergeCell ref="M139:M140"/>
    <mergeCell ref="N139:N140"/>
    <mergeCell ref="Y139:Y140"/>
    <mergeCell ref="O139:O140"/>
    <mergeCell ref="V137:V138"/>
    <mergeCell ref="W137:W138"/>
    <mergeCell ref="Y137:Y138"/>
    <mergeCell ref="Z137:Z138"/>
    <mergeCell ref="AA137:AA138"/>
    <mergeCell ref="AB137:AB138"/>
    <mergeCell ref="AN133:AN134"/>
    <mergeCell ref="AO133:AO134"/>
    <mergeCell ref="AC133:AC134"/>
    <mergeCell ref="B139:F139"/>
    <mergeCell ref="G139:G140"/>
    <mergeCell ref="H139:H140"/>
    <mergeCell ref="I139:I140"/>
    <mergeCell ref="J139:J140"/>
    <mergeCell ref="B140:F140"/>
    <mergeCell ref="AN137:AN138"/>
    <mergeCell ref="AD141:AD142"/>
    <mergeCell ref="AN141:AN142"/>
    <mergeCell ref="K227:K228"/>
    <mergeCell ref="S227:S228"/>
    <mergeCell ref="L227:L228"/>
    <mergeCell ref="M227:M228"/>
    <mergeCell ref="N227:N228"/>
    <mergeCell ref="O227:O228"/>
    <mergeCell ref="V145:V146"/>
    <mergeCell ref="AD147:AD148"/>
    <mergeCell ref="I193:I194"/>
    <mergeCell ref="AB227:AB228"/>
    <mergeCell ref="AC227:AC228"/>
    <mergeCell ref="V227:V228"/>
    <mergeCell ref="W227:W228"/>
    <mergeCell ref="X227:X228"/>
    <mergeCell ref="Y227:Y228"/>
    <mergeCell ref="Z227:Z228"/>
    <mergeCell ref="AA227:AA228"/>
    <mergeCell ref="AA195:AA196"/>
    <mergeCell ref="B175:F175"/>
    <mergeCell ref="B188:F188"/>
    <mergeCell ref="B189:F189"/>
    <mergeCell ref="B187:F187"/>
    <mergeCell ref="B186:F186"/>
    <mergeCell ref="B196:F196"/>
    <mergeCell ref="B183:F183"/>
    <mergeCell ref="B184:F184"/>
    <mergeCell ref="B176:F176"/>
    <mergeCell ref="B185:F185"/>
    <mergeCell ref="AO225:AO226"/>
    <mergeCell ref="AD225:AD226"/>
    <mergeCell ref="AN229:AN230"/>
    <mergeCell ref="AO229:AO230"/>
    <mergeCell ref="B231:F231"/>
    <mergeCell ref="G231:G232"/>
    <mergeCell ref="H231:H232"/>
    <mergeCell ref="I231:I232"/>
    <mergeCell ref="J231:J232"/>
    <mergeCell ref="O229:O230"/>
    <mergeCell ref="AA229:AA230"/>
    <mergeCell ref="AB229:AB230"/>
    <mergeCell ref="AC229:AC230"/>
    <mergeCell ref="AD229:AD230"/>
    <mergeCell ref="U229:U230"/>
    <mergeCell ref="V229:V230"/>
    <mergeCell ref="W229:W230"/>
    <mergeCell ref="X229:X230"/>
    <mergeCell ref="H57:H58"/>
    <mergeCell ref="S57:S58"/>
    <mergeCell ref="Z229:Z230"/>
    <mergeCell ref="AO231:AO232"/>
    <mergeCell ref="B232:F232"/>
    <mergeCell ref="AD231:AD232"/>
    <mergeCell ref="W231:W232"/>
    <mergeCell ref="X231:X232"/>
    <mergeCell ref="Y231:Y232"/>
    <mergeCell ref="K231:K232"/>
    <mergeCell ref="B57:F57"/>
    <mergeCell ref="G57:G58"/>
    <mergeCell ref="B75:F75"/>
    <mergeCell ref="B74:F74"/>
    <mergeCell ref="B62:F62"/>
    <mergeCell ref="B58:F58"/>
    <mergeCell ref="M57:M58"/>
    <mergeCell ref="N57:N58"/>
    <mergeCell ref="AG10:AG21"/>
    <mergeCell ref="S35:S36"/>
    <mergeCell ref="AB57:AB58"/>
    <mergeCell ref="AC57:AC58"/>
    <mergeCell ref="W43:W44"/>
    <mergeCell ref="S43:S44"/>
    <mergeCell ref="O45:O46"/>
    <mergeCell ref="AA57:AA58"/>
    <mergeCell ref="AH57:AL58"/>
    <mergeCell ref="AM57:AM58"/>
    <mergeCell ref="AN57:AN58"/>
    <mergeCell ref="Y57:Y58"/>
    <mergeCell ref="Z57:Z58"/>
    <mergeCell ref="A43:A44"/>
    <mergeCell ref="G43:G44"/>
    <mergeCell ref="B46:F46"/>
    <mergeCell ref="A45:A46"/>
    <mergeCell ref="O57:O58"/>
    <mergeCell ref="I77:I78"/>
    <mergeCell ref="J77:J78"/>
    <mergeCell ref="AD57:AD58"/>
    <mergeCell ref="AF57:AF58"/>
    <mergeCell ref="AG57:AG58"/>
    <mergeCell ref="P57:P58"/>
    <mergeCell ref="I57:I58"/>
    <mergeCell ref="J57:J58"/>
    <mergeCell ref="K57:K58"/>
    <mergeCell ref="L57:L58"/>
    <mergeCell ref="P77:P78"/>
    <mergeCell ref="B77:F77"/>
    <mergeCell ref="B76:F76"/>
    <mergeCell ref="B81:F81"/>
    <mergeCell ref="B78:F78"/>
    <mergeCell ref="A77:A78"/>
    <mergeCell ref="G77:G78"/>
    <mergeCell ref="A79:A80"/>
    <mergeCell ref="G79:G80"/>
    <mergeCell ref="H77:H78"/>
    <mergeCell ref="T81:T82"/>
    <mergeCell ref="U81:U82"/>
    <mergeCell ref="V77:V78"/>
    <mergeCell ref="W77:W78"/>
    <mergeCell ref="X77:X78"/>
    <mergeCell ref="K77:K78"/>
    <mergeCell ref="L77:L78"/>
    <mergeCell ref="M77:M78"/>
    <mergeCell ref="N77:N78"/>
    <mergeCell ref="O77:O78"/>
    <mergeCell ref="S77:S78"/>
    <mergeCell ref="T77:T78"/>
    <mergeCell ref="U77:U78"/>
    <mergeCell ref="R79:R80"/>
    <mergeCell ref="S79:S80"/>
    <mergeCell ref="T79:T80"/>
    <mergeCell ref="U79:U80"/>
    <mergeCell ref="A133:A134"/>
    <mergeCell ref="A131:A132"/>
    <mergeCell ref="A129:A130"/>
    <mergeCell ref="A127:A128"/>
    <mergeCell ref="K81:K82"/>
    <mergeCell ref="B85:F85"/>
    <mergeCell ref="B84:F84"/>
    <mergeCell ref="B131:F131"/>
    <mergeCell ref="G131:G132"/>
    <mergeCell ref="B83:F83"/>
    <mergeCell ref="A125:A126"/>
    <mergeCell ref="A123:A124"/>
    <mergeCell ref="J123:J124"/>
    <mergeCell ref="P135:P136"/>
    <mergeCell ref="B135:F135"/>
    <mergeCell ref="G135:G136"/>
    <mergeCell ref="H135:H136"/>
    <mergeCell ref="I135:I136"/>
    <mergeCell ref="J135:J136"/>
    <mergeCell ref="A135:A136"/>
    <mergeCell ref="H125:H126"/>
    <mergeCell ref="B134:F134"/>
    <mergeCell ref="A137:A138"/>
    <mergeCell ref="I125:I126"/>
    <mergeCell ref="J125:J126"/>
    <mergeCell ref="A83:A84"/>
    <mergeCell ref="G83:G84"/>
    <mergeCell ref="H83:H84"/>
    <mergeCell ref="I83:I84"/>
    <mergeCell ref="B96:F96"/>
    <mergeCell ref="B137:F137"/>
    <mergeCell ref="G137:G138"/>
    <mergeCell ref="H137:H138"/>
    <mergeCell ref="B97:F97"/>
    <mergeCell ref="A139:A140"/>
    <mergeCell ref="B133:F133"/>
    <mergeCell ref="G133:G134"/>
    <mergeCell ref="H133:H134"/>
    <mergeCell ref="B128:F128"/>
    <mergeCell ref="G125:G126"/>
    <mergeCell ref="A141:A142"/>
    <mergeCell ref="B141:F141"/>
    <mergeCell ref="G141:G142"/>
    <mergeCell ref="H141:H142"/>
    <mergeCell ref="I141:I142"/>
    <mergeCell ref="P139:P140"/>
    <mergeCell ref="O133:O134"/>
    <mergeCell ref="P133:P134"/>
    <mergeCell ref="O135:O136"/>
    <mergeCell ref="AD133:AD134"/>
    <mergeCell ref="S133:S134"/>
    <mergeCell ref="AC137:AC138"/>
    <mergeCell ref="S137:S138"/>
    <mergeCell ref="T137:T138"/>
    <mergeCell ref="R137:R138"/>
    <mergeCell ref="U137:U138"/>
    <mergeCell ref="V133:V134"/>
    <mergeCell ref="W133:W134"/>
    <mergeCell ref="X133:X134"/>
    <mergeCell ref="I133:I134"/>
    <mergeCell ref="J133:J134"/>
    <mergeCell ref="AO137:AO138"/>
    <mergeCell ref="AD137:AD138"/>
    <mergeCell ref="O137:O138"/>
    <mergeCell ref="P137:P138"/>
    <mergeCell ref="L137:L138"/>
    <mergeCell ref="Y133:Y134"/>
    <mergeCell ref="Z133:Z134"/>
    <mergeCell ref="AA133:AA134"/>
    <mergeCell ref="AB133:AB134"/>
    <mergeCell ref="K133:K134"/>
    <mergeCell ref="L133:L134"/>
    <mergeCell ref="M133:M134"/>
    <mergeCell ref="N133:N134"/>
    <mergeCell ref="T133:T134"/>
    <mergeCell ref="U133:U134"/>
    <mergeCell ref="W129:W130"/>
    <mergeCell ref="X129:X130"/>
    <mergeCell ref="K129:K130"/>
    <mergeCell ref="L129:L130"/>
    <mergeCell ref="M129:M130"/>
    <mergeCell ref="N129:N130"/>
    <mergeCell ref="O129:O130"/>
    <mergeCell ref="P129:P130"/>
    <mergeCell ref="U129:U130"/>
    <mergeCell ref="H129:H130"/>
    <mergeCell ref="I129:I130"/>
    <mergeCell ref="J129:J130"/>
    <mergeCell ref="AN127:AN128"/>
    <mergeCell ref="AF127:AF128"/>
    <mergeCell ref="AG127:AG128"/>
    <mergeCell ref="AH127:AL128"/>
    <mergeCell ref="AM127:AM128"/>
    <mergeCell ref="AF129:AF130"/>
    <mergeCell ref="AG129:AG130"/>
    <mergeCell ref="AH129:AL130"/>
    <mergeCell ref="AM129:AM130"/>
    <mergeCell ref="AN129:AN130"/>
    <mergeCell ref="Y127:Y128"/>
    <mergeCell ref="Z127:Z128"/>
    <mergeCell ref="AA127:AA128"/>
    <mergeCell ref="AB127:AB128"/>
    <mergeCell ref="AC127:AC128"/>
    <mergeCell ref="AD127:AD128"/>
    <mergeCell ref="AN247:AN248"/>
    <mergeCell ref="AN135:AN136"/>
    <mergeCell ref="AM135:AM136"/>
    <mergeCell ref="AG137:AG138"/>
    <mergeCell ref="AH137:AL138"/>
    <mergeCell ref="AN143:AN144"/>
    <mergeCell ref="AN145:AN146"/>
    <mergeCell ref="AG135:AG136"/>
    <mergeCell ref="AG147:AG148"/>
    <mergeCell ref="AH147:AL148"/>
    <mergeCell ref="AO247:AO248"/>
    <mergeCell ref="AB235:AB236"/>
    <mergeCell ref="AC235:AC236"/>
    <mergeCell ref="AB143:AB144"/>
    <mergeCell ref="AC143:AC144"/>
    <mergeCell ref="AD143:AD144"/>
    <mergeCell ref="AF247:AF248"/>
    <mergeCell ref="AG247:AG248"/>
    <mergeCell ref="AH247:AL248"/>
    <mergeCell ref="AM247:AM248"/>
    <mergeCell ref="AD237:AD238"/>
    <mergeCell ref="AF237:AF238"/>
    <mergeCell ref="AG237:AG238"/>
    <mergeCell ref="AH237:AL238"/>
    <mergeCell ref="AF145:AF146"/>
    <mergeCell ref="AG145:AG146"/>
    <mergeCell ref="AF147:AF148"/>
    <mergeCell ref="AG151:AG152"/>
    <mergeCell ref="AH151:AL152"/>
    <mergeCell ref="AD149:AD150"/>
    <mergeCell ref="T235:T236"/>
    <mergeCell ref="U235:U236"/>
    <mergeCell ref="AD235:AD236"/>
    <mergeCell ref="AN235:AN236"/>
    <mergeCell ref="V235:V236"/>
    <mergeCell ref="W235:W236"/>
    <mergeCell ref="X235:X236"/>
    <mergeCell ref="Y235:Y236"/>
    <mergeCell ref="Z235:Z236"/>
    <mergeCell ref="AA235:AA236"/>
    <mergeCell ref="B235:F235"/>
    <mergeCell ref="G235:G236"/>
    <mergeCell ref="H235:H236"/>
    <mergeCell ref="I235:I236"/>
    <mergeCell ref="Q235:Q236"/>
    <mergeCell ref="B236:F236"/>
    <mergeCell ref="J235:J236"/>
    <mergeCell ref="AG277:AG278"/>
    <mergeCell ref="AH277:AL278"/>
    <mergeCell ref="A329:A330"/>
    <mergeCell ref="B329:F329"/>
    <mergeCell ref="G329:G330"/>
    <mergeCell ref="H329:H330"/>
    <mergeCell ref="I329:I330"/>
    <mergeCell ref="J329:J330"/>
    <mergeCell ref="AA327:AA328"/>
    <mergeCell ref="AD327:AD328"/>
    <mergeCell ref="V327:V328"/>
    <mergeCell ref="W327:W328"/>
    <mergeCell ref="X327:X328"/>
    <mergeCell ref="Y327:Y328"/>
    <mergeCell ref="O327:O328"/>
    <mergeCell ref="P327:P328"/>
    <mergeCell ref="S327:S328"/>
    <mergeCell ref="T327:T328"/>
    <mergeCell ref="AC327:AC328"/>
    <mergeCell ref="A327:A328"/>
    <mergeCell ref="B327:F327"/>
    <mergeCell ref="G327:G328"/>
    <mergeCell ref="H327:H328"/>
    <mergeCell ref="I327:I328"/>
    <mergeCell ref="J327:J328"/>
    <mergeCell ref="Z327:Z328"/>
    <mergeCell ref="M327:M328"/>
    <mergeCell ref="U327:U328"/>
    <mergeCell ref="H277:H278"/>
    <mergeCell ref="I277:I278"/>
    <mergeCell ref="J277:J278"/>
    <mergeCell ref="K277:K278"/>
    <mergeCell ref="L277:L278"/>
    <mergeCell ref="B328:F328"/>
    <mergeCell ref="J285:J286"/>
    <mergeCell ref="B292:F292"/>
    <mergeCell ref="B289:F289"/>
    <mergeCell ref="B290:F290"/>
    <mergeCell ref="S329:S330"/>
    <mergeCell ref="T329:T330"/>
    <mergeCell ref="AN327:AN328"/>
    <mergeCell ref="Q327:Q328"/>
    <mergeCell ref="R327:R328"/>
    <mergeCell ref="Q329:Q330"/>
    <mergeCell ref="R329:R330"/>
    <mergeCell ref="AN329:AN330"/>
    <mergeCell ref="U329:U330"/>
    <mergeCell ref="AB327:AB328"/>
    <mergeCell ref="B330:F330"/>
    <mergeCell ref="Y329:Y330"/>
    <mergeCell ref="Z329:Z330"/>
    <mergeCell ref="AA329:AA330"/>
    <mergeCell ref="AB329:AB330"/>
    <mergeCell ref="AC329:AC330"/>
    <mergeCell ref="V329:V330"/>
    <mergeCell ref="W329:W330"/>
    <mergeCell ref="X329:X330"/>
    <mergeCell ref="K329:K330"/>
    <mergeCell ref="L329:L330"/>
    <mergeCell ref="M329:M330"/>
    <mergeCell ref="N329:N330"/>
    <mergeCell ref="O329:O330"/>
    <mergeCell ref="P329:P330"/>
    <mergeCell ref="AF335:AF336"/>
    <mergeCell ref="R333:R334"/>
    <mergeCell ref="Y331:Y332"/>
    <mergeCell ref="Z331:Z332"/>
    <mergeCell ref="AA331:AA332"/>
    <mergeCell ref="AM339:AM340"/>
    <mergeCell ref="AF337:AF338"/>
    <mergeCell ref="AG337:AG338"/>
    <mergeCell ref="AH337:AL338"/>
    <mergeCell ref="AM337:AM338"/>
    <mergeCell ref="AG335:AG336"/>
    <mergeCell ref="AH335:AL336"/>
    <mergeCell ref="AM335:AM336"/>
    <mergeCell ref="N327:N328"/>
    <mergeCell ref="Q337:Q338"/>
    <mergeCell ref="R337:R338"/>
    <mergeCell ref="Q339:Q340"/>
    <mergeCell ref="R339:R340"/>
    <mergeCell ref="Q341:Q342"/>
    <mergeCell ref="R341:R342"/>
    <mergeCell ref="Q331:Q332"/>
    <mergeCell ref="R331:R332"/>
    <mergeCell ref="Q333:Q334"/>
    <mergeCell ref="AH345:AL346"/>
    <mergeCell ref="AM345:AM346"/>
    <mergeCell ref="AD337:AD338"/>
    <mergeCell ref="AD339:AD340"/>
    <mergeCell ref="AD341:AD342"/>
    <mergeCell ref="AD343:AD344"/>
    <mergeCell ref="AM341:AM342"/>
    <mergeCell ref="AF339:AF340"/>
    <mergeCell ref="AG339:AG340"/>
    <mergeCell ref="AH339:AL340"/>
    <mergeCell ref="T143:T144"/>
    <mergeCell ref="U143:U144"/>
    <mergeCell ref="V143:V144"/>
    <mergeCell ref="AD345:AD346"/>
    <mergeCell ref="AF345:AF346"/>
    <mergeCell ref="AG345:AG346"/>
    <mergeCell ref="AA335:AA336"/>
    <mergeCell ref="AB335:AB336"/>
    <mergeCell ref="AC335:AC336"/>
    <mergeCell ref="AD335:AD336"/>
    <mergeCell ref="R143:R144"/>
    <mergeCell ref="Q145:Q146"/>
    <mergeCell ref="P143:P144"/>
    <mergeCell ref="X143:X144"/>
    <mergeCell ref="Y143:Y144"/>
    <mergeCell ref="Z143:Z144"/>
    <mergeCell ref="S143:S144"/>
    <mergeCell ref="X145:X146"/>
    <mergeCell ref="Y145:Y146"/>
    <mergeCell ref="Z145:Z146"/>
    <mergeCell ref="AB331:AB332"/>
    <mergeCell ref="AC331:AC332"/>
    <mergeCell ref="Y333:Y334"/>
    <mergeCell ref="Z333:Z334"/>
    <mergeCell ref="AA333:AA334"/>
    <mergeCell ref="AB333:AB334"/>
    <mergeCell ref="AC333:AC334"/>
    <mergeCell ref="AC277:AC278"/>
    <mergeCell ref="AD277:AD278"/>
    <mergeCell ref="M277:M278"/>
    <mergeCell ref="N277:N278"/>
    <mergeCell ref="O277:O278"/>
    <mergeCell ref="P277:P278"/>
    <mergeCell ref="S277:S278"/>
    <mergeCell ref="I137:I138"/>
    <mergeCell ref="J137:J138"/>
    <mergeCell ref="K137:K138"/>
    <mergeCell ref="B138:F138"/>
    <mergeCell ref="M137:M138"/>
    <mergeCell ref="AO135:AO136"/>
    <mergeCell ref="X135:X136"/>
    <mergeCell ref="AD135:AD136"/>
    <mergeCell ref="N137:N138"/>
    <mergeCell ref="K135:K136"/>
    <mergeCell ref="B136:F136"/>
    <mergeCell ref="Y135:Y136"/>
    <mergeCell ref="Z135:Z136"/>
    <mergeCell ref="AA135:AA136"/>
    <mergeCell ref="AB135:AB136"/>
    <mergeCell ref="AC135:AC136"/>
    <mergeCell ref="W135:W136"/>
    <mergeCell ref="L135:L136"/>
    <mergeCell ref="M135:M136"/>
    <mergeCell ref="N135:N136"/>
    <mergeCell ref="V141:V142"/>
    <mergeCell ref="W141:W142"/>
    <mergeCell ref="X141:X142"/>
    <mergeCell ref="K141:K142"/>
    <mergeCell ref="AG33:AG34"/>
    <mergeCell ref="AF35:AF36"/>
    <mergeCell ref="AG35:AG36"/>
    <mergeCell ref="X33:X34"/>
    <mergeCell ref="S141:S142"/>
    <mergeCell ref="T141:T142"/>
    <mergeCell ref="AO143:AO144"/>
    <mergeCell ref="AO39:AO40"/>
    <mergeCell ref="AM43:AM44"/>
    <mergeCell ref="AN43:AN44"/>
    <mergeCell ref="AO35:AO36"/>
    <mergeCell ref="AO141:AO142"/>
    <mergeCell ref="AN35:AN36"/>
    <mergeCell ref="AM123:AM124"/>
    <mergeCell ref="AM125:AM126"/>
    <mergeCell ref="AO57:AO58"/>
    <mergeCell ref="U141:U142"/>
    <mergeCell ref="L141:L142"/>
    <mergeCell ref="M141:M142"/>
    <mergeCell ref="N141:N142"/>
    <mergeCell ref="O141:O142"/>
    <mergeCell ref="P141:P142"/>
    <mergeCell ref="AC141:AC142"/>
    <mergeCell ref="J141:J142"/>
    <mergeCell ref="B142:F142"/>
    <mergeCell ref="Y141:Y142"/>
    <mergeCell ref="Z141:Z142"/>
    <mergeCell ref="AR23:AR24"/>
    <mergeCell ref="AR25:AR26"/>
    <mergeCell ref="AR27:AR28"/>
    <mergeCell ref="AR29:AR30"/>
    <mergeCell ref="AR31:AR32"/>
    <mergeCell ref="AM35:AM36"/>
    <mergeCell ref="B89:F89"/>
    <mergeCell ref="AR33:AR34"/>
    <mergeCell ref="AR35:AR36"/>
    <mergeCell ref="AR37:AR38"/>
    <mergeCell ref="AR45:AR46"/>
    <mergeCell ref="AG39:AG40"/>
    <mergeCell ref="AF41:AF42"/>
    <mergeCell ref="AG41:AG42"/>
    <mergeCell ref="AF43:AF44"/>
    <mergeCell ref="AQ35:AQ36"/>
    <mergeCell ref="AQ37:AQ38"/>
    <mergeCell ref="AQ39:AQ40"/>
    <mergeCell ref="AR39:AR40"/>
    <mergeCell ref="AR41:AR42"/>
    <mergeCell ref="AR43:AR44"/>
    <mergeCell ref="AQ41:AQ42"/>
    <mergeCell ref="AQ43:AQ44"/>
    <mergeCell ref="AQ23:AQ24"/>
    <mergeCell ref="AQ25:AQ26"/>
    <mergeCell ref="AQ27:AQ28"/>
    <mergeCell ref="AQ29:AQ30"/>
    <mergeCell ref="AQ31:AQ32"/>
    <mergeCell ref="AQ33:AQ34"/>
    <mergeCell ref="AF23:AF24"/>
    <mergeCell ref="AG23:AG24"/>
    <mergeCell ref="AQ45:AQ46"/>
    <mergeCell ref="U39:U40"/>
    <mergeCell ref="V39:V40"/>
    <mergeCell ref="W39:W40"/>
    <mergeCell ref="X39:X40"/>
    <mergeCell ref="Y39:Y40"/>
    <mergeCell ref="Z39:Z40"/>
    <mergeCell ref="AA39:AA40"/>
    <mergeCell ref="AO43:AO44"/>
    <mergeCell ref="AM45:AM46"/>
    <mergeCell ref="AN45:AN46"/>
    <mergeCell ref="AO45:AO46"/>
    <mergeCell ref="AC45:AC46"/>
    <mergeCell ref="AD45:AD46"/>
    <mergeCell ref="AF45:AF46"/>
    <mergeCell ref="AG43:AG44"/>
    <mergeCell ref="AH45:AL46"/>
    <mergeCell ref="AH43:AL44"/>
    <mergeCell ref="AG45:AG46"/>
    <mergeCell ref="X35:X36"/>
    <mergeCell ref="AB39:AB40"/>
    <mergeCell ref="AC39:AC40"/>
    <mergeCell ref="AF37:AF38"/>
    <mergeCell ref="AG37:AG38"/>
    <mergeCell ref="X37:X38"/>
    <mergeCell ref="AD39:AD40"/>
    <mergeCell ref="AF39:AF40"/>
    <mergeCell ref="B87:F87"/>
    <mergeCell ref="B86:F86"/>
    <mergeCell ref="B82:F82"/>
    <mergeCell ref="AF67:AF68"/>
    <mergeCell ref="AF71:AF72"/>
    <mergeCell ref="AA43:AA44"/>
    <mergeCell ref="AB43:AB44"/>
    <mergeCell ref="AC43:AC44"/>
    <mergeCell ref="AD43:AD44"/>
    <mergeCell ref="L81:L82"/>
    <mergeCell ref="AB77:AB78"/>
    <mergeCell ref="B91:F91"/>
    <mergeCell ref="B88:F88"/>
    <mergeCell ref="B94:F94"/>
    <mergeCell ref="B90:F90"/>
    <mergeCell ref="AO33:AO34"/>
    <mergeCell ref="Z35:Z36"/>
    <mergeCell ref="AA35:AA36"/>
    <mergeCell ref="AD35:AD36"/>
    <mergeCell ref="AH35:AL36"/>
    <mergeCell ref="AF123:AF124"/>
    <mergeCell ref="AG123:AG124"/>
    <mergeCell ref="AH123:AL124"/>
    <mergeCell ref="B95:F95"/>
    <mergeCell ref="B93:F93"/>
    <mergeCell ref="B92:F92"/>
    <mergeCell ref="K107:K108"/>
    <mergeCell ref="L107:L108"/>
    <mergeCell ref="B123:F123"/>
    <mergeCell ref="G123:G124"/>
    <mergeCell ref="A107:A108"/>
    <mergeCell ref="B107:F107"/>
    <mergeCell ref="G107:G108"/>
    <mergeCell ref="H107:H108"/>
    <mergeCell ref="I107:I108"/>
    <mergeCell ref="J107:J108"/>
    <mergeCell ref="AD77:AD78"/>
    <mergeCell ref="A81:A82"/>
    <mergeCell ref="G81:G82"/>
    <mergeCell ref="H81:H82"/>
    <mergeCell ref="I81:I82"/>
    <mergeCell ref="Y77:Y78"/>
    <mergeCell ref="Z77:Z78"/>
    <mergeCell ref="J81:J82"/>
    <mergeCell ref="AC77:AC78"/>
    <mergeCell ref="AA77:AA78"/>
    <mergeCell ref="AH139:AL140"/>
    <mergeCell ref="AM141:AM142"/>
    <mergeCell ref="AF143:AF144"/>
    <mergeCell ref="AG143:AG144"/>
    <mergeCell ref="AH143:AL144"/>
    <mergeCell ref="AM143:AM144"/>
    <mergeCell ref="AF131:AF132"/>
    <mergeCell ref="AG131:AG132"/>
    <mergeCell ref="AH131:AL132"/>
    <mergeCell ref="AM131:AM132"/>
    <mergeCell ref="AF133:AF134"/>
    <mergeCell ref="AM137:AM138"/>
    <mergeCell ref="AF137:AF138"/>
    <mergeCell ref="AG133:AG134"/>
    <mergeCell ref="AH133:AL134"/>
    <mergeCell ref="AM133:AM134"/>
    <mergeCell ref="AF135:AF136"/>
    <mergeCell ref="AH135:AL136"/>
    <mergeCell ref="AA145:AA146"/>
    <mergeCell ref="AQ141:AQ142"/>
    <mergeCell ref="AM139:AM140"/>
    <mergeCell ref="AF141:AF142"/>
    <mergeCell ref="AG141:AG142"/>
    <mergeCell ref="AH141:AL142"/>
    <mergeCell ref="AQ143:AQ144"/>
    <mergeCell ref="AH145:AL146"/>
    <mergeCell ref="AM145:AM146"/>
    <mergeCell ref="AF139:AF140"/>
    <mergeCell ref="AO227:AO228"/>
    <mergeCell ref="AR143:AR144"/>
    <mergeCell ref="AQ145:AQ146"/>
    <mergeCell ref="AR145:AR146"/>
    <mergeCell ref="AF225:AF226"/>
    <mergeCell ref="AG225:AG226"/>
    <mergeCell ref="AH225:AL226"/>
    <mergeCell ref="AG139:AG140"/>
    <mergeCell ref="K143:K144"/>
    <mergeCell ref="L143:L144"/>
    <mergeCell ref="M143:M144"/>
    <mergeCell ref="N143:N144"/>
    <mergeCell ref="O143:O144"/>
    <mergeCell ref="AF167:AF168"/>
    <mergeCell ref="W143:W144"/>
    <mergeCell ref="L145:L146"/>
    <mergeCell ref="M145:M146"/>
    <mergeCell ref="Q143:Q144"/>
    <mergeCell ref="AM229:AM230"/>
    <mergeCell ref="AQ229:AQ230"/>
    <mergeCell ref="AR229:AR230"/>
    <mergeCell ref="AB145:AB146"/>
    <mergeCell ref="AQ137:AQ138"/>
    <mergeCell ref="AQ225:AQ226"/>
    <mergeCell ref="AR225:AR226"/>
    <mergeCell ref="AF227:AF228"/>
    <mergeCell ref="AG227:AG228"/>
    <mergeCell ref="AH227:AL228"/>
    <mergeCell ref="B227:F227"/>
    <mergeCell ref="AF229:AF230"/>
    <mergeCell ref="AG229:AG230"/>
    <mergeCell ref="AH229:AL230"/>
    <mergeCell ref="T227:T228"/>
    <mergeCell ref="U227:U228"/>
    <mergeCell ref="AD227:AD228"/>
    <mergeCell ref="H229:H230"/>
    <mergeCell ref="P227:P228"/>
    <mergeCell ref="R227:R228"/>
    <mergeCell ref="A143:A144"/>
    <mergeCell ref="B143:F143"/>
    <mergeCell ref="G143:G144"/>
    <mergeCell ref="H143:H144"/>
    <mergeCell ref="I143:I144"/>
    <mergeCell ref="J143:J144"/>
    <mergeCell ref="B144:F144"/>
    <mergeCell ref="B193:F193"/>
    <mergeCell ref="B194:F194"/>
    <mergeCell ref="B191:F191"/>
    <mergeCell ref="B192:F192"/>
    <mergeCell ref="AN227:AN228"/>
    <mergeCell ref="AM227:AM228"/>
    <mergeCell ref="AN225:AN226"/>
    <mergeCell ref="G193:G194"/>
    <mergeCell ref="H193:H194"/>
    <mergeCell ref="P225:P226"/>
    <mergeCell ref="G187:G188"/>
    <mergeCell ref="L237:L238"/>
    <mergeCell ref="M237:M238"/>
    <mergeCell ref="N237:N238"/>
    <mergeCell ref="B197:F197"/>
    <mergeCell ref="B195:F195"/>
    <mergeCell ref="B234:F234"/>
    <mergeCell ref="B190:F190"/>
    <mergeCell ref="K235:K236"/>
    <mergeCell ref="N235:N236"/>
    <mergeCell ref="B237:F237"/>
    <mergeCell ref="G237:G238"/>
    <mergeCell ref="H237:H238"/>
    <mergeCell ref="A227:A228"/>
    <mergeCell ref="S237:S238"/>
    <mergeCell ref="M233:M234"/>
    <mergeCell ref="O233:O234"/>
    <mergeCell ref="P233:P234"/>
    <mergeCell ref="B238:F238"/>
    <mergeCell ref="O235:O236"/>
    <mergeCell ref="U237:U238"/>
    <mergeCell ref="V237:V238"/>
    <mergeCell ref="A233:A234"/>
    <mergeCell ref="K233:K234"/>
    <mergeCell ref="N233:N234"/>
    <mergeCell ref="L235:L236"/>
    <mergeCell ref="M235:M236"/>
    <mergeCell ref="I237:I238"/>
    <mergeCell ref="L233:L234"/>
    <mergeCell ref="A237:A238"/>
    <mergeCell ref="Q237:Q238"/>
    <mergeCell ref="P237:P238"/>
    <mergeCell ref="J237:J238"/>
    <mergeCell ref="K237:K238"/>
    <mergeCell ref="L225:L226"/>
    <mergeCell ref="M225:M226"/>
    <mergeCell ref="N225:N226"/>
    <mergeCell ref="O225:O226"/>
    <mergeCell ref="O231:O232"/>
    <mergeCell ref="P235:P236"/>
    <mergeCell ref="U225:U226"/>
    <mergeCell ref="V225:V226"/>
    <mergeCell ref="W225:W226"/>
    <mergeCell ref="X225:X226"/>
    <mergeCell ref="Y225:Y226"/>
    <mergeCell ref="A225:A226"/>
    <mergeCell ref="B225:F225"/>
    <mergeCell ref="R225:R226"/>
    <mergeCell ref="G225:G226"/>
    <mergeCell ref="H225:H226"/>
    <mergeCell ref="R233:R234"/>
    <mergeCell ref="AN231:AN232"/>
    <mergeCell ref="AA231:AA232"/>
    <mergeCell ref="AB231:AB232"/>
    <mergeCell ref="S231:S232"/>
    <mergeCell ref="T231:T232"/>
    <mergeCell ref="S233:S234"/>
    <mergeCell ref="Y233:Y234"/>
    <mergeCell ref="V231:V232"/>
    <mergeCell ref="W237:W238"/>
    <mergeCell ref="AF231:AF232"/>
    <mergeCell ref="AG231:AG232"/>
    <mergeCell ref="AH231:AL232"/>
    <mergeCell ref="AM231:AM232"/>
    <mergeCell ref="Y237:Y238"/>
    <mergeCell ref="Z237:Z238"/>
    <mergeCell ref="AC231:AC232"/>
    <mergeCell ref="Z231:Z232"/>
    <mergeCell ref="AA237:AA238"/>
    <mergeCell ref="T237:T238"/>
    <mergeCell ref="R237:R238"/>
    <mergeCell ref="S235:S236"/>
    <mergeCell ref="X237:X238"/>
    <mergeCell ref="Q231:Q232"/>
    <mergeCell ref="R231:R232"/>
    <mergeCell ref="U231:U232"/>
    <mergeCell ref="V233:V234"/>
    <mergeCell ref="W233:W234"/>
    <mergeCell ref="X233:X234"/>
    <mergeCell ref="I233:I234"/>
    <mergeCell ref="J233:J234"/>
    <mergeCell ref="P231:P232"/>
    <mergeCell ref="Q225:Q226"/>
    <mergeCell ref="Q227:Q228"/>
    <mergeCell ref="Q233:Q234"/>
    <mergeCell ref="I229:I230"/>
    <mergeCell ref="Q229:Q230"/>
    <mergeCell ref="I225:I226"/>
    <mergeCell ref="J225:J226"/>
    <mergeCell ref="AA225:AA226"/>
    <mergeCell ref="Z225:Z226"/>
    <mergeCell ref="Y229:Y230"/>
    <mergeCell ref="AM225:AM226"/>
    <mergeCell ref="S229:S230"/>
    <mergeCell ref="T229:T230"/>
    <mergeCell ref="AB225:AB226"/>
    <mergeCell ref="AC225:AC226"/>
    <mergeCell ref="S225:S226"/>
    <mergeCell ref="T225:T226"/>
    <mergeCell ref="B239:F239"/>
    <mergeCell ref="G239:G240"/>
    <mergeCell ref="H239:H240"/>
    <mergeCell ref="AC233:AC234"/>
    <mergeCell ref="AD233:AD234"/>
    <mergeCell ref="T233:T234"/>
    <mergeCell ref="U233:U234"/>
    <mergeCell ref="B233:F233"/>
    <mergeCell ref="G233:G234"/>
    <mergeCell ref="H233:H234"/>
    <mergeCell ref="AR231:AR232"/>
    <mergeCell ref="AF233:AF234"/>
    <mergeCell ref="AG233:AG234"/>
    <mergeCell ref="AH233:AL234"/>
    <mergeCell ref="AM233:AM234"/>
    <mergeCell ref="AF235:AF236"/>
    <mergeCell ref="AN233:AN234"/>
    <mergeCell ref="AO233:AO234"/>
    <mergeCell ref="AQ231:AQ232"/>
    <mergeCell ref="AO235:AO236"/>
    <mergeCell ref="AM237:AM238"/>
    <mergeCell ref="AG235:AG236"/>
    <mergeCell ref="AH235:AL236"/>
    <mergeCell ref="AM235:AM236"/>
    <mergeCell ref="AQ235:AQ236"/>
    <mergeCell ref="AR235:AR236"/>
    <mergeCell ref="AO237:AO238"/>
    <mergeCell ref="AN237:AN238"/>
    <mergeCell ref="AG239:AG240"/>
    <mergeCell ref="AB239:AB240"/>
    <mergeCell ref="AC239:AC240"/>
    <mergeCell ref="AD239:AD240"/>
    <mergeCell ref="AF239:AF240"/>
    <mergeCell ref="Z233:Z234"/>
    <mergeCell ref="AA233:AA234"/>
    <mergeCell ref="AB233:AB234"/>
    <mergeCell ref="AB237:AB238"/>
    <mergeCell ref="AC237:AC238"/>
    <mergeCell ref="AH239:AL240"/>
    <mergeCell ref="AM239:AM240"/>
    <mergeCell ref="AH243:AL244"/>
    <mergeCell ref="AM243:AM244"/>
    <mergeCell ref="AM241:AM242"/>
    <mergeCell ref="AN239:AN240"/>
    <mergeCell ref="AH241:AL242"/>
    <mergeCell ref="AO239:AO240"/>
    <mergeCell ref="B240:F240"/>
    <mergeCell ref="B241:F241"/>
    <mergeCell ref="G241:G242"/>
    <mergeCell ref="H241:H242"/>
    <mergeCell ref="I241:I242"/>
    <mergeCell ref="J241:J242"/>
    <mergeCell ref="K241:K242"/>
    <mergeCell ref="L241:L242"/>
    <mergeCell ref="M241:M242"/>
    <mergeCell ref="N241:N242"/>
    <mergeCell ref="O241:O242"/>
    <mergeCell ref="P241:P242"/>
    <mergeCell ref="S241:S242"/>
    <mergeCell ref="T241:T242"/>
    <mergeCell ref="U241:U242"/>
    <mergeCell ref="R241:R242"/>
    <mergeCell ref="V241:V242"/>
    <mergeCell ref="W241:W242"/>
    <mergeCell ref="X241:X242"/>
    <mergeCell ref="Y241:Y242"/>
    <mergeCell ref="Z241:Z242"/>
    <mergeCell ref="AA241:AA242"/>
    <mergeCell ref="AB241:AB242"/>
    <mergeCell ref="AC241:AC242"/>
    <mergeCell ref="AD241:AD242"/>
    <mergeCell ref="Y245:Y246"/>
    <mergeCell ref="Z245:Z246"/>
    <mergeCell ref="AA245:AA246"/>
    <mergeCell ref="AB245:AB246"/>
    <mergeCell ref="AC245:AC246"/>
    <mergeCell ref="AD245:AD246"/>
    <mergeCell ref="Y243:Y244"/>
    <mergeCell ref="AF245:AF246"/>
    <mergeCell ref="S239:S240"/>
    <mergeCell ref="T239:T240"/>
    <mergeCell ref="U239:U240"/>
    <mergeCell ref="V239:V240"/>
    <mergeCell ref="W239:W240"/>
    <mergeCell ref="X239:X240"/>
    <mergeCell ref="Y239:Y240"/>
    <mergeCell ref="Z239:Z240"/>
    <mergeCell ref="AA239:AA240"/>
    <mergeCell ref="AF241:AF242"/>
    <mergeCell ref="B245:F245"/>
    <mergeCell ref="G245:G246"/>
    <mergeCell ref="H245:H246"/>
    <mergeCell ref="I245:I246"/>
    <mergeCell ref="J245:J246"/>
    <mergeCell ref="K245:K246"/>
    <mergeCell ref="L245:L246"/>
    <mergeCell ref="M245:M246"/>
    <mergeCell ref="N245:N246"/>
    <mergeCell ref="O245:O246"/>
    <mergeCell ref="P245:P246"/>
    <mergeCell ref="S245:S246"/>
    <mergeCell ref="T245:T246"/>
    <mergeCell ref="U245:U246"/>
    <mergeCell ref="V245:V246"/>
    <mergeCell ref="W245:W246"/>
    <mergeCell ref="X245:X246"/>
    <mergeCell ref="AN241:AN242"/>
    <mergeCell ref="AO241:AO242"/>
    <mergeCell ref="B242:F242"/>
    <mergeCell ref="B243:F243"/>
    <mergeCell ref="G243:G244"/>
    <mergeCell ref="H243:H244"/>
    <mergeCell ref="I243:I244"/>
    <mergeCell ref="J243:J244"/>
    <mergeCell ref="K243:K244"/>
    <mergeCell ref="L243:L244"/>
    <mergeCell ref="M243:M244"/>
    <mergeCell ref="N243:N244"/>
    <mergeCell ref="O243:O244"/>
    <mergeCell ref="P243:P244"/>
    <mergeCell ref="S243:S244"/>
    <mergeCell ref="T243:T244"/>
    <mergeCell ref="U243:U244"/>
    <mergeCell ref="V243:V244"/>
    <mergeCell ref="W243:W244"/>
    <mergeCell ref="X243:X244"/>
    <mergeCell ref="Z243:Z244"/>
    <mergeCell ref="AA243:AA244"/>
    <mergeCell ref="AB243:AB244"/>
    <mergeCell ref="AC243:AC244"/>
    <mergeCell ref="AD243:AD244"/>
    <mergeCell ref="AF243:AF244"/>
    <mergeCell ref="AG243:AG244"/>
    <mergeCell ref="AN243:AN244"/>
    <mergeCell ref="AO243:AO244"/>
    <mergeCell ref="B244:F244"/>
    <mergeCell ref="AG241:AG242"/>
    <mergeCell ref="AQ247:AQ248"/>
    <mergeCell ref="B248:F248"/>
    <mergeCell ref="AG245:AG246"/>
    <mergeCell ref="AH245:AL246"/>
    <mergeCell ref="AM245:AM246"/>
    <mergeCell ref="AN245:AN246"/>
    <mergeCell ref="AO245:AO246"/>
    <mergeCell ref="AQ245:AQ246"/>
    <mergeCell ref="AR245:AR246"/>
    <mergeCell ref="B246:F246"/>
    <mergeCell ref="A247:A248"/>
    <mergeCell ref="B247:F247"/>
    <mergeCell ref="G247:G248"/>
    <mergeCell ref="H247:H248"/>
    <mergeCell ref="I247:I248"/>
    <mergeCell ref="J247:J248"/>
    <mergeCell ref="K247:K248"/>
    <mergeCell ref="L247:L248"/>
    <mergeCell ref="M247:M248"/>
    <mergeCell ref="N247:N248"/>
    <mergeCell ref="O247:O248"/>
    <mergeCell ref="P247:P248"/>
    <mergeCell ref="S247:S248"/>
    <mergeCell ref="T247:T248"/>
    <mergeCell ref="U247:U248"/>
    <mergeCell ref="V247:V248"/>
    <mergeCell ref="W247:W248"/>
    <mergeCell ref="X247:X248"/>
    <mergeCell ref="Y247:Y248"/>
    <mergeCell ref="Z247:Z248"/>
    <mergeCell ref="AA247:AA248"/>
    <mergeCell ref="AB247:AB248"/>
    <mergeCell ref="AC247:AC248"/>
    <mergeCell ref="AD247:AD248"/>
    <mergeCell ref="S249:S250"/>
    <mergeCell ref="T249:T250"/>
    <mergeCell ref="U249:U250"/>
    <mergeCell ref="V249:V250"/>
    <mergeCell ref="W249:W250"/>
    <mergeCell ref="X249:X250"/>
    <mergeCell ref="Y249:Y250"/>
    <mergeCell ref="Z249:Z250"/>
    <mergeCell ref="AA249:AA250"/>
    <mergeCell ref="AB249:AB250"/>
    <mergeCell ref="AC249:AC250"/>
    <mergeCell ref="B284:F284"/>
    <mergeCell ref="AF273:AF274"/>
    <mergeCell ref="B287:F287"/>
    <mergeCell ref="B285:F285"/>
    <mergeCell ref="B286:F286"/>
    <mergeCell ref="G285:G286"/>
    <mergeCell ref="H285:H286"/>
    <mergeCell ref="I285:I286"/>
    <mergeCell ref="AF277:AF278"/>
    <mergeCell ref="T277:T278"/>
    <mergeCell ref="U277:U278"/>
    <mergeCell ref="V277:V278"/>
    <mergeCell ref="W277:W278"/>
    <mergeCell ref="X277:X278"/>
    <mergeCell ref="Y277:Y278"/>
    <mergeCell ref="Z277:Z278"/>
    <mergeCell ref="AA277:AA278"/>
    <mergeCell ref="AB277:AB278"/>
    <mergeCell ref="G293:G294"/>
    <mergeCell ref="H293:H294"/>
    <mergeCell ref="I293:I294"/>
    <mergeCell ref="J293:J294"/>
    <mergeCell ref="K293:K294"/>
    <mergeCell ref="L293:L294"/>
    <mergeCell ref="M293:M294"/>
    <mergeCell ref="N293:N294"/>
    <mergeCell ref="G289:G290"/>
    <mergeCell ref="H289:H290"/>
    <mergeCell ref="I289:I290"/>
    <mergeCell ref="J289:J290"/>
    <mergeCell ref="K289:K290"/>
    <mergeCell ref="L289:L290"/>
    <mergeCell ref="M289:M290"/>
    <mergeCell ref="N289:N290"/>
    <mergeCell ref="W299:W300"/>
    <mergeCell ref="X299:X300"/>
    <mergeCell ref="O293:O294"/>
    <mergeCell ref="P293:P294"/>
    <mergeCell ref="S293:S294"/>
    <mergeCell ref="T293:T294"/>
    <mergeCell ref="U293:U294"/>
    <mergeCell ref="V293:V294"/>
    <mergeCell ref="R297:R298"/>
    <mergeCell ref="S297:S298"/>
    <mergeCell ref="AQ331:AQ332"/>
    <mergeCell ref="AR331:AR332"/>
    <mergeCell ref="V331:V332"/>
    <mergeCell ref="AF331:AF332"/>
    <mergeCell ref="AG331:AG332"/>
    <mergeCell ref="W293:W294"/>
    <mergeCell ref="X293:X294"/>
    <mergeCell ref="Y293:Y294"/>
    <mergeCell ref="Z293:Z294"/>
    <mergeCell ref="AA293:AA294"/>
    <mergeCell ref="AM293:AM294"/>
    <mergeCell ref="AN293:AN294"/>
    <mergeCell ref="AO293:AO294"/>
    <mergeCell ref="AM331:AM332"/>
    <mergeCell ref="AN331:AN332"/>
    <mergeCell ref="AO331:AO332"/>
    <mergeCell ref="AO329:AO330"/>
    <mergeCell ref="AO305:AO306"/>
    <mergeCell ref="AN297:AN298"/>
    <mergeCell ref="AO303:AO304"/>
    <mergeCell ref="AB293:AB294"/>
    <mergeCell ref="AC293:AC294"/>
    <mergeCell ref="AD293:AD294"/>
    <mergeCell ref="AF293:AF294"/>
    <mergeCell ref="AG293:AG294"/>
    <mergeCell ref="AH293:AL294"/>
    <mergeCell ref="L333:L334"/>
    <mergeCell ref="M333:M334"/>
    <mergeCell ref="N333:N334"/>
    <mergeCell ref="O333:O334"/>
    <mergeCell ref="B332:F332"/>
    <mergeCell ref="A333:A334"/>
    <mergeCell ref="B333:F333"/>
    <mergeCell ref="G333:G334"/>
    <mergeCell ref="H333:H334"/>
    <mergeCell ref="I333:I334"/>
    <mergeCell ref="T333:T334"/>
    <mergeCell ref="U333:U334"/>
    <mergeCell ref="V333:V334"/>
    <mergeCell ref="A331:A332"/>
    <mergeCell ref="B331:F331"/>
    <mergeCell ref="G331:G332"/>
    <mergeCell ref="H331:H332"/>
    <mergeCell ref="I331:I332"/>
    <mergeCell ref="J333:J334"/>
    <mergeCell ref="K333:K334"/>
    <mergeCell ref="J331:J332"/>
    <mergeCell ref="K331:K332"/>
    <mergeCell ref="L331:L332"/>
    <mergeCell ref="M331:M332"/>
    <mergeCell ref="N331:N332"/>
    <mergeCell ref="O331:O332"/>
    <mergeCell ref="P331:P332"/>
    <mergeCell ref="S331:S332"/>
    <mergeCell ref="T331:T332"/>
    <mergeCell ref="U331:U332"/>
    <mergeCell ref="W333:W334"/>
    <mergeCell ref="X333:X334"/>
    <mergeCell ref="W331:W332"/>
    <mergeCell ref="X331:X332"/>
    <mergeCell ref="P333:P334"/>
    <mergeCell ref="S333:S334"/>
    <mergeCell ref="AD333:AD334"/>
    <mergeCell ref="AF333:AF334"/>
    <mergeCell ref="AF327:AF328"/>
    <mergeCell ref="AG327:AG328"/>
    <mergeCell ref="AH327:AL328"/>
    <mergeCell ref="AG333:AG334"/>
    <mergeCell ref="AH333:AL334"/>
    <mergeCell ref="AH331:AL332"/>
    <mergeCell ref="AD331:AD332"/>
    <mergeCell ref="AD329:AD330"/>
    <mergeCell ref="AM327:AM328"/>
    <mergeCell ref="AQ327:AQ328"/>
    <mergeCell ref="AR327:AR328"/>
    <mergeCell ref="AF329:AF330"/>
    <mergeCell ref="AG329:AG330"/>
    <mergeCell ref="AH329:AL330"/>
    <mergeCell ref="AM329:AM330"/>
    <mergeCell ref="AQ329:AQ330"/>
    <mergeCell ref="AR329:AR330"/>
    <mergeCell ref="AO327:AO328"/>
    <mergeCell ref="AM333:AM334"/>
    <mergeCell ref="AN333:AN334"/>
    <mergeCell ref="AO333:AO334"/>
    <mergeCell ref="AQ333:AQ334"/>
    <mergeCell ref="AR333:AR334"/>
    <mergeCell ref="AN335:AN336"/>
    <mergeCell ref="AO335:AO336"/>
    <mergeCell ref="AQ335:AQ336"/>
    <mergeCell ref="AR335:AR336"/>
    <mergeCell ref="B336:F336"/>
    <mergeCell ref="A337:A338"/>
    <mergeCell ref="B337:F337"/>
    <mergeCell ref="G337:G338"/>
    <mergeCell ref="H337:H338"/>
    <mergeCell ref="I337:I338"/>
    <mergeCell ref="J337:J338"/>
    <mergeCell ref="K337:K338"/>
    <mergeCell ref="L337:L338"/>
    <mergeCell ref="M337:M338"/>
    <mergeCell ref="N337:N338"/>
    <mergeCell ref="O337:O338"/>
    <mergeCell ref="P337:P338"/>
    <mergeCell ref="S337:S338"/>
    <mergeCell ref="T337:T338"/>
    <mergeCell ref="U337:U338"/>
    <mergeCell ref="V337:V338"/>
    <mergeCell ref="W337:W338"/>
    <mergeCell ref="X337:X338"/>
    <mergeCell ref="Y337:Y338"/>
    <mergeCell ref="Z337:Z338"/>
    <mergeCell ref="AA337:AA338"/>
    <mergeCell ref="AB337:AB338"/>
    <mergeCell ref="AC337:AC338"/>
    <mergeCell ref="W335:W336"/>
    <mergeCell ref="X335:X336"/>
    <mergeCell ref="Y335:Y336"/>
    <mergeCell ref="Z335:Z336"/>
    <mergeCell ref="B334:F334"/>
    <mergeCell ref="A335:A336"/>
    <mergeCell ref="B335:F335"/>
    <mergeCell ref="G335:G336"/>
    <mergeCell ref="H335:H336"/>
    <mergeCell ref="I335:I336"/>
    <mergeCell ref="J335:J336"/>
    <mergeCell ref="K335:K336"/>
    <mergeCell ref="L335:L336"/>
    <mergeCell ref="M335:M336"/>
    <mergeCell ref="N335:N336"/>
    <mergeCell ref="O335:O336"/>
    <mergeCell ref="P335:P336"/>
    <mergeCell ref="S335:S336"/>
    <mergeCell ref="T335:T336"/>
    <mergeCell ref="U335:U336"/>
    <mergeCell ref="V335:V336"/>
    <mergeCell ref="Q335:Q336"/>
    <mergeCell ref="R335:R336"/>
    <mergeCell ref="AR339:AR340"/>
    <mergeCell ref="B340:F340"/>
    <mergeCell ref="A341:A342"/>
    <mergeCell ref="B341:F341"/>
    <mergeCell ref="G341:G342"/>
    <mergeCell ref="H341:H342"/>
    <mergeCell ref="I341:I342"/>
    <mergeCell ref="J341:J342"/>
    <mergeCell ref="K341:K342"/>
    <mergeCell ref="L341:L342"/>
    <mergeCell ref="M341:M342"/>
    <mergeCell ref="N341:N342"/>
    <mergeCell ref="O341:O342"/>
    <mergeCell ref="P341:P342"/>
    <mergeCell ref="S341:S342"/>
    <mergeCell ref="T341:T342"/>
    <mergeCell ref="U341:U342"/>
    <mergeCell ref="V341:V342"/>
    <mergeCell ref="W341:W342"/>
    <mergeCell ref="X341:X342"/>
    <mergeCell ref="Y341:Y342"/>
    <mergeCell ref="Z341:Z342"/>
    <mergeCell ref="AA341:AA342"/>
    <mergeCell ref="AB341:AB342"/>
    <mergeCell ref="AC341:AC342"/>
    <mergeCell ref="AF341:AF342"/>
    <mergeCell ref="AG341:AG342"/>
    <mergeCell ref="AH341:AL342"/>
    <mergeCell ref="AN337:AN338"/>
    <mergeCell ref="AO337:AO338"/>
    <mergeCell ref="AQ337:AQ338"/>
    <mergeCell ref="AR337:AR338"/>
    <mergeCell ref="B338:F338"/>
    <mergeCell ref="A339:A340"/>
    <mergeCell ref="B339:F339"/>
    <mergeCell ref="G339:G340"/>
    <mergeCell ref="H339:H340"/>
    <mergeCell ref="I339:I340"/>
    <mergeCell ref="J339:J340"/>
    <mergeCell ref="K339:K340"/>
    <mergeCell ref="L339:L340"/>
    <mergeCell ref="M339:M340"/>
    <mergeCell ref="N339:N340"/>
    <mergeCell ref="O339:O340"/>
    <mergeCell ref="P339:P340"/>
    <mergeCell ref="S339:S340"/>
    <mergeCell ref="T339:T340"/>
    <mergeCell ref="U339:U340"/>
    <mergeCell ref="V339:V340"/>
    <mergeCell ref="W339:W340"/>
    <mergeCell ref="X339:X340"/>
    <mergeCell ref="Y339:Y340"/>
    <mergeCell ref="Z339:Z340"/>
    <mergeCell ref="AA339:AA340"/>
    <mergeCell ref="AB339:AB340"/>
    <mergeCell ref="AC339:AC340"/>
    <mergeCell ref="AN339:AN340"/>
    <mergeCell ref="AO339:AO340"/>
    <mergeCell ref="AQ339:AQ340"/>
    <mergeCell ref="AN343:AN344"/>
    <mergeCell ref="AO343:AO344"/>
    <mergeCell ref="AQ343:AQ344"/>
    <mergeCell ref="AR343:AR344"/>
    <mergeCell ref="B344:F344"/>
    <mergeCell ref="A345:A346"/>
    <mergeCell ref="B345:F345"/>
    <mergeCell ref="G345:G346"/>
    <mergeCell ref="H345:H346"/>
    <mergeCell ref="I345:I346"/>
    <mergeCell ref="J345:J346"/>
    <mergeCell ref="K345:K346"/>
    <mergeCell ref="L345:L346"/>
    <mergeCell ref="M345:M346"/>
    <mergeCell ref="N345:N346"/>
    <mergeCell ref="O345:O346"/>
    <mergeCell ref="P345:P346"/>
    <mergeCell ref="S345:S346"/>
    <mergeCell ref="T345:T346"/>
    <mergeCell ref="Q345:Q346"/>
    <mergeCell ref="R345:R346"/>
    <mergeCell ref="U345:U346"/>
    <mergeCell ref="V345:V346"/>
    <mergeCell ref="W345:W346"/>
    <mergeCell ref="X345:X346"/>
    <mergeCell ref="Y345:Y346"/>
    <mergeCell ref="Z345:Z346"/>
    <mergeCell ref="AA345:AA346"/>
    <mergeCell ref="AB345:AB346"/>
    <mergeCell ref="AC345:AC346"/>
    <mergeCell ref="AN341:AN342"/>
    <mergeCell ref="AO341:AO342"/>
    <mergeCell ref="AQ341:AQ342"/>
    <mergeCell ref="AA343:AA344"/>
    <mergeCell ref="AB343:AB344"/>
    <mergeCell ref="AC343:AC344"/>
    <mergeCell ref="AF343:AF344"/>
    <mergeCell ref="AR341:AR342"/>
    <mergeCell ref="B342:F342"/>
    <mergeCell ref="A343:A344"/>
    <mergeCell ref="B343:F343"/>
    <mergeCell ref="G343:G344"/>
    <mergeCell ref="H343:H344"/>
    <mergeCell ref="I343:I344"/>
    <mergeCell ref="J343:J344"/>
    <mergeCell ref="K343:K344"/>
    <mergeCell ref="L343:L344"/>
    <mergeCell ref="Y343:Y344"/>
    <mergeCell ref="Z343:Z344"/>
    <mergeCell ref="M343:M344"/>
    <mergeCell ref="N343:N344"/>
    <mergeCell ref="O343:O344"/>
    <mergeCell ref="P343:P344"/>
    <mergeCell ref="S343:S344"/>
    <mergeCell ref="T343:T344"/>
    <mergeCell ref="Q343:Q344"/>
    <mergeCell ref="R343:R344"/>
    <mergeCell ref="AM343:AM344"/>
    <mergeCell ref="AM347:AM348"/>
    <mergeCell ref="AN347:AN348"/>
    <mergeCell ref="AO347:AO348"/>
    <mergeCell ref="AN345:AN346"/>
    <mergeCell ref="AO345:AO346"/>
    <mergeCell ref="I349:I350"/>
    <mergeCell ref="J349:J350"/>
    <mergeCell ref="K349:K350"/>
    <mergeCell ref="Q347:Q348"/>
    <mergeCell ref="AG343:AG344"/>
    <mergeCell ref="AH343:AL344"/>
    <mergeCell ref="U343:U344"/>
    <mergeCell ref="V343:V344"/>
    <mergeCell ref="W343:W344"/>
    <mergeCell ref="X343:X344"/>
    <mergeCell ref="L349:L350"/>
    <mergeCell ref="M349:M350"/>
    <mergeCell ref="N349:N350"/>
    <mergeCell ref="O349:O350"/>
    <mergeCell ref="P349:P350"/>
    <mergeCell ref="S349:S350"/>
    <mergeCell ref="Q349:Q350"/>
    <mergeCell ref="R349:R350"/>
    <mergeCell ref="T349:T350"/>
    <mergeCell ref="U349:U350"/>
    <mergeCell ref="V349:V350"/>
    <mergeCell ref="W349:W350"/>
    <mergeCell ref="X349:X350"/>
    <mergeCell ref="Y349:Y350"/>
    <mergeCell ref="Z349:Z350"/>
    <mergeCell ref="AA349:AA350"/>
    <mergeCell ref="AB349:AB350"/>
    <mergeCell ref="AC349:AC350"/>
    <mergeCell ref="AD349:AD350"/>
    <mergeCell ref="AF349:AF350"/>
    <mergeCell ref="AQ345:AQ346"/>
    <mergeCell ref="AR345:AR346"/>
    <mergeCell ref="B346:F346"/>
    <mergeCell ref="K347:K348"/>
    <mergeCell ref="L347:L348"/>
    <mergeCell ref="M347:M348"/>
    <mergeCell ref="N347:N348"/>
    <mergeCell ref="AQ347:AQ348"/>
    <mergeCell ref="O347:O348"/>
    <mergeCell ref="P347:P348"/>
    <mergeCell ref="A347:A348"/>
    <mergeCell ref="B347:F347"/>
    <mergeCell ref="G347:G348"/>
    <mergeCell ref="H347:H348"/>
    <mergeCell ref="I347:I348"/>
    <mergeCell ref="J347:J348"/>
    <mergeCell ref="B348:F348"/>
    <mergeCell ref="S347:S348"/>
    <mergeCell ref="T347:T348"/>
    <mergeCell ref="U347:U348"/>
    <mergeCell ref="V347:V348"/>
    <mergeCell ref="R347:R348"/>
    <mergeCell ref="W347:W348"/>
    <mergeCell ref="X347:X348"/>
    <mergeCell ref="Y347:Y348"/>
    <mergeCell ref="Z347:Z348"/>
    <mergeCell ref="AA347:AA348"/>
    <mergeCell ref="AB347:AB348"/>
    <mergeCell ref="AC347:AC348"/>
    <mergeCell ref="AD347:AD348"/>
    <mergeCell ref="AF347:AF348"/>
    <mergeCell ref="AG347:AG348"/>
    <mergeCell ref="AH347:AL348"/>
    <mergeCell ref="AR349:AR350"/>
    <mergeCell ref="AN349:AN350"/>
    <mergeCell ref="AO349:AO350"/>
    <mergeCell ref="AQ349:AQ350"/>
    <mergeCell ref="AG349:AG350"/>
    <mergeCell ref="AR347:AR348"/>
    <mergeCell ref="B350:F350"/>
    <mergeCell ref="A353:A354"/>
    <mergeCell ref="B353:F353"/>
    <mergeCell ref="G353:G354"/>
    <mergeCell ref="H353:H354"/>
    <mergeCell ref="I353:I354"/>
    <mergeCell ref="A349:A350"/>
    <mergeCell ref="B349:F349"/>
    <mergeCell ref="G349:G350"/>
    <mergeCell ref="H349:H350"/>
    <mergeCell ref="J353:J354"/>
    <mergeCell ref="K353:K354"/>
    <mergeCell ref="L353:L354"/>
    <mergeCell ref="M353:M354"/>
    <mergeCell ref="N353:N354"/>
    <mergeCell ref="O353:O354"/>
    <mergeCell ref="P353:P354"/>
    <mergeCell ref="S353:S354"/>
    <mergeCell ref="T353:T354"/>
    <mergeCell ref="U353:U354"/>
    <mergeCell ref="V353:V354"/>
    <mergeCell ref="W353:W354"/>
    <mergeCell ref="Q353:Q354"/>
    <mergeCell ref="R353:R354"/>
    <mergeCell ref="X353:X354"/>
    <mergeCell ref="Y353:Y354"/>
    <mergeCell ref="Z353:Z354"/>
    <mergeCell ref="AA353:AA354"/>
    <mergeCell ref="AB353:AB354"/>
    <mergeCell ref="AC353:AC354"/>
    <mergeCell ref="AF353:AF354"/>
    <mergeCell ref="U351:U352"/>
    <mergeCell ref="T365:T366"/>
    <mergeCell ref="U365:U366"/>
    <mergeCell ref="V365:V366"/>
    <mergeCell ref="W365:W366"/>
    <mergeCell ref="X365:X366"/>
    <mergeCell ref="Y365:Y366"/>
    <mergeCell ref="Z365:Z366"/>
    <mergeCell ref="AA365:AA366"/>
    <mergeCell ref="AB365:AB366"/>
    <mergeCell ref="AC365:AC366"/>
    <mergeCell ref="AD365:AD366"/>
    <mergeCell ref="AF365:AF366"/>
    <mergeCell ref="AH349:AL350"/>
    <mergeCell ref="AM349:AM350"/>
    <mergeCell ref="AF355:AF356"/>
    <mergeCell ref="AG355:AG356"/>
    <mergeCell ref="AH355:AL356"/>
    <mergeCell ref="AM355:AM356"/>
    <mergeCell ref="AN355:AN356"/>
    <mergeCell ref="AO355:AO356"/>
    <mergeCell ref="V355:V356"/>
    <mergeCell ref="W355:W356"/>
    <mergeCell ref="X355:X356"/>
    <mergeCell ref="Y355:Y356"/>
    <mergeCell ref="Z355:Z356"/>
    <mergeCell ref="AA355:AA356"/>
    <mergeCell ref="AB355:AB356"/>
    <mergeCell ref="AC355:AC356"/>
    <mergeCell ref="AD355:AD356"/>
    <mergeCell ref="AG365:AG366"/>
    <mergeCell ref="AH365:AL366"/>
    <mergeCell ref="AM365:AM366"/>
    <mergeCell ref="AF375:AF376"/>
    <mergeCell ref="B378:F378"/>
    <mergeCell ref="J367:J368"/>
    <mergeCell ref="K367:K368"/>
    <mergeCell ref="L367:L368"/>
    <mergeCell ref="M367:M368"/>
    <mergeCell ref="A365:A366"/>
    <mergeCell ref="B365:F365"/>
    <mergeCell ref="AN365:AN366"/>
    <mergeCell ref="AO365:AO366"/>
    <mergeCell ref="B366:F366"/>
    <mergeCell ref="A367:A368"/>
    <mergeCell ref="B367:F367"/>
    <mergeCell ref="G367:G368"/>
    <mergeCell ref="H367:H368"/>
    <mergeCell ref="I367:I368"/>
    <mergeCell ref="N367:N368"/>
    <mergeCell ref="AF371:AF372"/>
    <mergeCell ref="G365:G366"/>
    <mergeCell ref="H365:H366"/>
    <mergeCell ref="I365:I366"/>
    <mergeCell ref="J365:J366"/>
    <mergeCell ref="K365:K366"/>
    <mergeCell ref="L365:L366"/>
    <mergeCell ref="M365:M366"/>
    <mergeCell ref="N365:N366"/>
    <mergeCell ref="O365:O366"/>
    <mergeCell ref="P365:P366"/>
    <mergeCell ref="S365:S366"/>
    <mergeCell ref="G407:G408"/>
    <mergeCell ref="H407:H408"/>
    <mergeCell ref="I407:I408"/>
    <mergeCell ref="K397:K398"/>
    <mergeCell ref="L397:L398"/>
    <mergeCell ref="M397:M398"/>
    <mergeCell ref="N397:N398"/>
    <mergeCell ref="B381:F381"/>
    <mergeCell ref="B382:F382"/>
    <mergeCell ref="B379:F379"/>
    <mergeCell ref="B380:F380"/>
    <mergeCell ref="B385:F385"/>
    <mergeCell ref="B386:F386"/>
    <mergeCell ref="B383:F383"/>
    <mergeCell ref="B384:F384"/>
    <mergeCell ref="B389:F389"/>
    <mergeCell ref="B390:F390"/>
    <mergeCell ref="B387:F387"/>
    <mergeCell ref="B388:F388"/>
    <mergeCell ref="B393:F393"/>
    <mergeCell ref="B394:F394"/>
    <mergeCell ref="B391:F391"/>
    <mergeCell ref="B392:F392"/>
    <mergeCell ref="A427:I427"/>
    <mergeCell ref="J427:K427"/>
    <mergeCell ref="M427:N427"/>
    <mergeCell ref="O427:P427"/>
    <mergeCell ref="S427:U427"/>
    <mergeCell ref="B398:F398"/>
    <mergeCell ref="G397:G398"/>
    <mergeCell ref="H397:H398"/>
    <mergeCell ref="I397:I398"/>
    <mergeCell ref="S399:S400"/>
    <mergeCell ref="V427:X427"/>
    <mergeCell ref="Q10:R10"/>
    <mergeCell ref="Q11:R12"/>
    <mergeCell ref="Q13:R15"/>
    <mergeCell ref="J426:K426"/>
    <mergeCell ref="M426:N426"/>
    <mergeCell ref="O426:P426"/>
    <mergeCell ref="S426:U426"/>
    <mergeCell ref="V426:X426"/>
    <mergeCell ref="J397:J398"/>
    <mergeCell ref="O397:O398"/>
    <mergeCell ref="A407:A408"/>
    <mergeCell ref="B407:F407"/>
    <mergeCell ref="B395:F395"/>
    <mergeCell ref="B396:F396"/>
    <mergeCell ref="B401:F401"/>
    <mergeCell ref="B399:F399"/>
    <mergeCell ref="B400:F400"/>
    <mergeCell ref="A397:A398"/>
    <mergeCell ref="B397:F397"/>
  </mergeCells>
  <phoneticPr fontId="1" type="noConversion"/>
  <conditionalFormatting sqref="AO23:AO424">
    <cfRule type="cellIs" dxfId="1" priority="82" operator="greaterThan">
      <formula>-1</formula>
    </cfRule>
    <cfRule type="cellIs" dxfId="0" priority="81" operator="equal">
      <formula>"0 nds "</formula>
    </cfRule>
  </conditionalFormatting>
  <dataValidations xWindow="145" yWindow="847" count="27">
    <dataValidation allowBlank="1" showInputMessage="1" showErrorMessage="1" prompt="Latitude" sqref="B423:F423 B421:F421 B419:F419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97:F97 B95:F95 B93:F93 B91:F91 B89:F89 B87:F87 B85:F85 B83:F83 B81:F81 B79:F79 B77:F77 B75:F75 B73:F73 B71:F71 B69:F69 B67:F67 B65:F65 B63:F63 B61:F61 B59:F59 B57:F57 B55:F55 B53:F53 B51:F51 B49:F49 B47:F47 B45:F45 B43:F43 B41:F41 B39:F39 B37:F37 B35:F35 B33:F33 B31:F31 B29:F29 B27:F27 B25:F25 B23:F23"/>
    <dataValidation allowBlank="1" showInputMessage="1" showErrorMessage="1" prompt="Longitude" sqref="B424:F424 B422:F422 B420:F420 B418:F41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24:F24 B98:F98 B96:F96 B94:F94 B92:F92 B90:F90 B88:F88 B86:F86 B84:F84 B82:F82 B80:F80 B78:F78 B76:F76 B74:F74 B72:F72 B70:F70 B68:F68 B66:F66 B64:F64 B62:F62 B60:F60 B58:F58 B56:F56 B54:F54 B52:F52 B50:F50 B48:F48 B46:F46 B44:F44 B42:F42 B40:F40 B38:F38 B36:F36 B34:F34 B32:F32 B30:F30 B28:F28 B26:F26"/>
    <dataValidation type="whole" operator="greaterThan" allowBlank="1" showInputMessage="1" showErrorMessage="1" prompt="Saisir le numéro de la bouée" sqref="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420 AE422 AE424 AE98 AE96 AE94 AE92 AE90 AE88 AE86 AE84 AE82 AE80 AE78 AE76 AE74 AE72 AE70 AE68 AE66 AE64 AE62 AE60 AE58 AE56 AE54 AE52 AE50 AE48 AE46 AE44 AE42 AE40 AE38 AE36 AE34 AE32 AE30 AE28 AE26 AE24">
      <formula1>0</formula1>
    </dataValidation>
    <dataValidation type="list" allowBlank="1" showInputMessage="1" showErrorMessage="1" prompt="indiquer le type de bouée" sqref="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AE421 AE423 AE97 AE95 AE93 AE91 AE89 AE87 AE85 AE83 AE81 AE79 AE77 AE75 AE73 AE71 AE69 AE67 AE65 AE63 AE61 AE59 AE57 AE55 AE53 AE51 AE49 AE47 AE45 AE43 AE41 AE39 AE37 AE35 AE33 AE31 AE29 AE27 AE25 AE23">
      <formula1>$AE$13:$AE$15</formula1>
    </dataValidation>
    <dataValidation type="list" allowBlank="1" showInputMessage="1" showErrorMessage="1" promptTitle="mettre une croix" prompt="exemple x ou X" sqref="AA23:AD424 Y23:Y424 G23:H424">
      <formula1>coche</formula1>
    </dataValidation>
    <dataValidation type="time" allowBlank="1" showInputMessage="1" showErrorMessage="1" prompt="Saisir hh:mm" sqref="I23:I424">
      <formula1>0</formula1>
      <formula2>0.999305555555556</formula2>
    </dataValidation>
    <dataValidation type="list" allowBlank="1" showInputMessage="1" showErrorMessage="1" prompt="Indiquer N pour épave naturelle_x000a_Indiquer A pour épave artificielle_x000a_" sqref="Z23:Z424">
      <formula1>Type_DCP</formula1>
    </dataValidation>
    <dataValidation type="list" allowBlank="1" showInputMessage="1" showErrorMessage="1" prompt="Choisir l'évennement DCP" sqref="AF23:AF424">
      <formula1>Action_DCP</formula1>
    </dataValidation>
    <dataValidation type="list" allowBlank="1" showInputMessage="1" showErrorMessage="1" prompt="Choisir la ZEE" sqref="AG23:AG424">
      <formula1>Liste_ZEE</formula1>
    </dataValidation>
    <dataValidation type="decimal" operator="greaterThan" allowBlank="1" showInputMessage="1" showErrorMessage="1" prompt="Saisir la température " sqref="AM23:AM424">
      <formula1>0</formula1>
    </dataValidation>
    <dataValidation type="whole" allowBlank="1" showInputMessage="1" showErrorMessage="1" prompt="saisir la direction du vent" sqref="AN23:AN424">
      <formula1>0</formula1>
      <formula2>360</formula2>
    </dataValidation>
    <dataValidation type="decimal" operator="greaterThanOrEqual" allowBlank="1" showInputMessage="1" showErrorMessage="1" prompt="Saisir la force du vent" sqref="AO23:AO424">
      <formula1>0</formula1>
    </dataValidation>
    <dataValidation allowBlank="1" showInputMessage="1" showErrorMessage="1" prompt="Saisie libre" sqref="AH23:AL424"/>
    <dataValidation type="date" allowBlank="1" showInputMessage="1" showErrorMessage="1" prompt="Saisir jj/mm/aaaa" sqref="A23:A424">
      <formula1>41275</formula1>
      <formula2>55153</formula2>
    </dataValidation>
    <dataValidation type="decimal" operator="greaterThanOrEqual" allowBlank="1" showInputMessage="1" showErrorMessage="1" prompt="Saisir la taille de YFT+10" sqref="J23:J424">
      <formula1>10</formula1>
    </dataValidation>
    <dataValidation type="decimal" operator="greaterThanOrEqual" allowBlank="1" showInputMessage="1" showErrorMessage="1" prompt="Saisir le tonnage de YFT+10" sqref="K23:K424">
      <formula1>0</formula1>
    </dataValidation>
    <dataValidation type="decimal" operator="greaterThanOrEqual" allowBlank="1" showInputMessage="1" showErrorMessage="1" prompt="Saisir le tonnage de YFT-10" sqref="L23:L424">
      <formula1>0</formula1>
    </dataValidation>
    <dataValidation type="decimal" operator="greaterThanOrEqual" allowBlank="1" showInputMessage="1" showErrorMessage="1" prompt="Saisir la taille du SKJ" sqref="M23:M424">
      <formula1>0</formula1>
    </dataValidation>
    <dataValidation type="decimal" operator="greaterThanOrEqual" allowBlank="1" showInputMessage="1" showErrorMessage="1" prompt="Saisir le tonnage de SKJ" sqref="N23:N424">
      <formula1>0</formula1>
    </dataValidation>
    <dataValidation type="decimal" operator="greaterThan" allowBlank="1" showInputMessage="1" showErrorMessage="1" prompt="Saisir la taille du BET" sqref="O23:O424">
      <formula1>0</formula1>
    </dataValidation>
    <dataValidation type="decimal" operator="greaterThanOrEqual" allowBlank="1" showInputMessage="1" showErrorMessage="1" prompt="Saisir le tonnage de BET" sqref="P23:P424">
      <formula1>0</formula1>
    </dataValidation>
    <dataValidation type="decimal" operator="greaterThanOrEqual" allowBlank="1" showInputMessage="1" showErrorMessage="1" prompt="Saisir la taille du GERMON (ALB)" sqref="Q23:Q424">
      <formula1>0</formula1>
    </dataValidation>
    <dataValidation type="decimal" operator="greaterThanOrEqual" allowBlank="1" showInputMessage="1" showErrorMessage="1" prompt="Saisir le tonnage de GERMON (ALB)" sqref="R23:R424">
      <formula1>0</formula1>
    </dataValidation>
    <dataValidation allowBlank="1" showInputMessage="1" showErrorMessage="1" prompt="Saisir le nom de l'espèce" sqref="S23:S424 V23:V424"/>
    <dataValidation type="decimal" operator="greaterThanOrEqual" allowBlank="1" showInputMessage="1" showErrorMessage="1" prompt="Saisir la taille de l'espèce" sqref="T23:T424 W23:W424">
      <formula1>0</formula1>
    </dataValidation>
    <dataValidation type="decimal" operator="greaterThanOrEqual" allowBlank="1" showInputMessage="1" showErrorMessage="1" prompt="Saisir le tonnage de l'espèce" sqref="U23:U424 X23:X424">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78" footer="0.15748031496062992"/>
  <pageSetup paperSize="9" scale="53" fitToHeight="20" orientation="landscape" r:id="rId3"/>
  <headerFooter alignWithMargins="0">
    <oddHeader>&amp;R&amp;"Calibri,Normal"&amp;11Page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Utilisateur Windows</cp:lastModifiedBy>
  <cp:lastPrinted>2016-12-03T05:38:00Z</cp:lastPrinted>
  <dcterms:created xsi:type="dcterms:W3CDTF">2008-04-02T10:37:04Z</dcterms:created>
  <dcterms:modified xsi:type="dcterms:W3CDTF">2016-12-05T09:22:30Z</dcterms:modified>
</cp:coreProperties>
</file>